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5480" windowHeight="11580"/>
  </bookViews>
  <sheets>
    <sheet name="PLC 13 - Velddoornweg" sheetId="3" r:id="rId1"/>
    <sheet name="PLC 29 - Index" sheetId="4" r:id="rId2"/>
    <sheet name="PLC 29 - Communicatie" sheetId="5" r:id="rId3"/>
  </sheets>
  <definedNames>
    <definedName name="_xlnm.Print_Area" localSheetId="0">'PLC 13 - Velddoornweg'!$A$1:$E$108</definedName>
    <definedName name="_xlnm.Print_Area" localSheetId="2">'PLC 29 - Communicatie'!$A$1:$D$114</definedName>
    <definedName name="_xlnm.Print_Area" localSheetId="1">'PLC 29 - Index'!$A$2:$E$79</definedName>
  </definedNames>
  <calcPr calcId="145621"/>
</workbook>
</file>

<file path=xl/calcChain.xml><?xml version="1.0" encoding="utf-8"?>
<calcChain xmlns="http://schemas.openxmlformats.org/spreadsheetml/2006/main">
  <c r="C105" i="3" l="1"/>
  <c r="B105" i="3"/>
  <c r="C62" i="3" l="1"/>
  <c r="C61" i="3"/>
  <c r="B62" i="3" s="1"/>
  <c r="C99" i="3" l="1"/>
  <c r="B100" i="3" s="1"/>
  <c r="C100" i="3" s="1"/>
  <c r="B101" i="3" s="1"/>
  <c r="C101" i="3" s="1"/>
  <c r="C55" i="3"/>
  <c r="B56" i="3" s="1"/>
  <c r="C56" i="3" s="1"/>
  <c r="B57" i="3" l="1"/>
  <c r="C57" i="3" s="1"/>
  <c r="D2" i="3"/>
  <c r="D5" i="3"/>
  <c r="D8" i="3"/>
  <c r="D11" i="3"/>
  <c r="C65" i="3"/>
  <c r="B66" i="3" s="1"/>
  <c r="C66" i="3" s="1"/>
  <c r="B67" i="3" s="1"/>
  <c r="C67" i="3" s="1"/>
  <c r="B68" i="3" s="1"/>
  <c r="C68" i="3" s="1"/>
  <c r="B69" i="3" s="1"/>
  <c r="C69" i="3" s="1"/>
  <c r="B70" i="3" s="1"/>
  <c r="C70" i="3" s="1"/>
  <c r="B71" i="3" s="1"/>
  <c r="C71" i="3" s="1"/>
  <c r="B102" i="3"/>
  <c r="C102" i="3" s="1"/>
  <c r="B72" i="3" l="1"/>
  <c r="C72" i="3" s="1"/>
  <c r="B73" i="3" s="1"/>
  <c r="B103" i="3"/>
  <c r="C103" i="3" s="1"/>
  <c r="B104" i="3" s="1"/>
  <c r="C104" i="3" s="1"/>
  <c r="B58" i="3"/>
  <c r="C58" i="3" s="1"/>
  <c r="C73" i="3" l="1"/>
  <c r="C74" i="3"/>
  <c r="C77" i="3" s="1"/>
  <c r="B78" i="3" s="1"/>
  <c r="C78" i="3" s="1"/>
  <c r="C81" i="3" s="1"/>
  <c r="B82" i="3" s="1"/>
  <c r="C82" i="3" s="1"/>
  <c r="B83" i="3" s="1"/>
  <c r="C83" i="3" s="1"/>
  <c r="B84" i="3" s="1"/>
  <c r="C84" i="3" s="1"/>
  <c r="B85" i="3" s="1"/>
  <c r="C85" i="3" s="1"/>
  <c r="B86" i="3" s="1"/>
  <c r="C86" i="3" s="1"/>
  <c r="B87" i="3" s="1"/>
  <c r="C87" i="3" s="1"/>
  <c r="B88" i="3" s="1"/>
  <c r="C88" i="3" s="1"/>
  <c r="B89" i="3" s="1"/>
  <c r="C89" i="3" s="1"/>
  <c r="B90" i="3" s="1"/>
  <c r="C90" i="3" s="1"/>
  <c r="B91" i="3" s="1"/>
  <c r="C91" i="3" s="1"/>
  <c r="B92" i="3" s="1"/>
  <c r="C92" i="3" s="1"/>
  <c r="B95" i="3" s="1"/>
  <c r="C95" i="3" s="1"/>
  <c r="B96" i="3" s="1"/>
  <c r="C96" i="3" s="1"/>
  <c r="B106" i="3"/>
  <c r="C106" i="3" s="1"/>
</calcChain>
</file>

<file path=xl/sharedStrings.xml><?xml version="1.0" encoding="utf-8"?>
<sst xmlns="http://schemas.openxmlformats.org/spreadsheetml/2006/main" count="341" uniqueCount="255">
  <si>
    <t>Bedwrd</t>
  </si>
  <si>
    <t>PriWrd</t>
  </si>
  <si>
    <t>Ondwrd</t>
  </si>
  <si>
    <t>MeetwMax</t>
  </si>
  <si>
    <t>MeetwMin</t>
  </si>
  <si>
    <t>InstHH</t>
  </si>
  <si>
    <t>InstPla</t>
  </si>
  <si>
    <t>InstLL</t>
  </si>
  <si>
    <t>InstH</t>
  </si>
  <si>
    <t>InstL</t>
  </si>
  <si>
    <t>AcofTijd</t>
  </si>
  <si>
    <t>StatBed</t>
  </si>
  <si>
    <t>AlwPri</t>
  </si>
  <si>
    <t>AlwSec</t>
  </si>
  <si>
    <t>Actie1Instelling</t>
  </si>
  <si>
    <t>Actie2Instelling</t>
  </si>
  <si>
    <t>Actie3Instelling</t>
  </si>
  <si>
    <t>Actie4Instelling</t>
  </si>
  <si>
    <t>Meetw</t>
  </si>
  <si>
    <t>Hrs1/Qtot1/kWh</t>
  </si>
  <si>
    <t>Hrs2/Qtot2/kWh</t>
  </si>
  <si>
    <t>Index op InstelNr</t>
  </si>
  <si>
    <t>Index op ObjectNr</t>
  </si>
  <si>
    <t>Index op TelNr</t>
  </si>
  <si>
    <t>StatBedr</t>
  </si>
  <si>
    <t>Omschrijving</t>
  </si>
  <si>
    <t>Stappen programma's</t>
  </si>
  <si>
    <t>Diverse instellingen e.d.</t>
  </si>
  <si>
    <t>Schakelpunten programma's</t>
  </si>
  <si>
    <t>Statussen</t>
  </si>
  <si>
    <t xml:space="preserve">Diverse timers </t>
  </si>
  <si>
    <t>0-99</t>
  </si>
  <si>
    <t>Index op PIDNr</t>
  </si>
  <si>
    <t>Algemene signalen</t>
  </si>
  <si>
    <t>Register</t>
  </si>
  <si>
    <t>0-199</t>
  </si>
  <si>
    <t>76-84</t>
  </si>
  <si>
    <t>PLC Productie</t>
  </si>
  <si>
    <t>Items</t>
  </si>
  <si>
    <t>Tellingen</t>
  </si>
  <si>
    <t>Analoge inputs</t>
  </si>
  <si>
    <t>PI-regelaars</t>
  </si>
  <si>
    <t>Analoge ingangen</t>
  </si>
  <si>
    <t>Communicatie gebied</t>
  </si>
  <si>
    <t>0-49</t>
  </si>
  <si>
    <t>Health Block</t>
  </si>
  <si>
    <t>Analoge uitgangen</t>
  </si>
  <si>
    <t>Digitale ingangen</t>
  </si>
  <si>
    <t>Digitale uitgangen</t>
  </si>
  <si>
    <t>000001</t>
  </si>
  <si>
    <t>000480</t>
  </si>
  <si>
    <t>Werkelijk gebruikt</t>
  </si>
  <si>
    <t>PLC Alarmen</t>
  </si>
  <si>
    <t>Bit16</t>
  </si>
  <si>
    <t>Bit10</t>
  </si>
  <si>
    <t>Bit9</t>
  </si>
  <si>
    <t>Bit8</t>
  </si>
  <si>
    <t>Bit7</t>
  </si>
  <si>
    <t>Bit6</t>
  </si>
  <si>
    <t>Bit5</t>
  </si>
  <si>
    <t>Bit4</t>
  </si>
  <si>
    <t>Bit3</t>
  </si>
  <si>
    <t>Bit2</t>
  </si>
  <si>
    <t>Bit1</t>
  </si>
  <si>
    <t>Batterij Fout</t>
  </si>
  <si>
    <t>Communatie alarm PLCx</t>
  </si>
  <si>
    <t>Bit15</t>
  </si>
  <si>
    <t>Bit14</t>
  </si>
  <si>
    <t>Bit13</t>
  </si>
  <si>
    <t>Bit12</t>
  </si>
  <si>
    <t>Bit11</t>
  </si>
  <si>
    <t>Rack 1 fout</t>
  </si>
  <si>
    <t>Rack 2 fout</t>
  </si>
  <si>
    <t>Rack 3 fout</t>
  </si>
  <si>
    <t>Rack 4 fout</t>
  </si>
  <si>
    <t>Rack 5 fout</t>
  </si>
  <si>
    <t>Freqentie regelaars</t>
  </si>
  <si>
    <t>SpHand</t>
  </si>
  <si>
    <t>Uitsturing</t>
  </si>
  <si>
    <t>0-6</t>
  </si>
  <si>
    <t>000064</t>
  </si>
  <si>
    <t>100128</t>
  </si>
  <si>
    <t>Real</t>
  </si>
  <si>
    <t>Int</t>
  </si>
  <si>
    <t>Bool</t>
  </si>
  <si>
    <t>SP_Kelder5_IN_UIT</t>
  </si>
  <si>
    <t>SP_Kelder6_IN_UIT</t>
  </si>
  <si>
    <t>SP_Kelder7_IN_UIT</t>
  </si>
  <si>
    <t>SP_Kelder8_IN_UIT</t>
  </si>
  <si>
    <t>SP_Kelder11_IN_UIT</t>
  </si>
  <si>
    <t>SP_KeuzeKelder5_Niv</t>
  </si>
  <si>
    <t>SP_KeuzeKelder6_Niv</t>
  </si>
  <si>
    <t>SP_KeuzeKelder7_Niv</t>
  </si>
  <si>
    <t>SP_KeuzeKelder8_Niv</t>
  </si>
  <si>
    <t>SP_KeuzeKelder11_Niv</t>
  </si>
  <si>
    <t>MIN_AANTAL_FILTERS</t>
  </si>
  <si>
    <t>RWKGewenstDebiet</t>
  </si>
  <si>
    <t>RWK_Max</t>
  </si>
  <si>
    <t>RWK_Totaal</t>
  </si>
  <si>
    <t>OPIR_AantalFilters</t>
  </si>
  <si>
    <t>GewenstAantalFilters</t>
  </si>
  <si>
    <t>AantalFiltersInBedrijf</t>
  </si>
  <si>
    <t>OpirGewenstDebiet</t>
  </si>
  <si>
    <t>tLT_RWK_In</t>
  </si>
  <si>
    <t>tLT_RWK_Uit</t>
  </si>
  <si>
    <t>SplTabel</t>
  </si>
  <si>
    <t>Array[0..12]</t>
  </si>
  <si>
    <t>Array[0..23]</t>
  </si>
  <si>
    <t>Commnicatie OPIR</t>
  </si>
  <si>
    <t>Flexibele indeling gekozen door de programmeur</t>
  </si>
  <si>
    <t>P&amp;ID nummer</t>
  </si>
  <si>
    <t>ObjectNR</t>
  </si>
  <si>
    <t>TelNr</t>
  </si>
  <si>
    <t>InstelNR</t>
  </si>
  <si>
    <t>PIDNR</t>
  </si>
  <si>
    <t>PLC Pompgebouw</t>
  </si>
  <si>
    <t>PLC Energiegebouw</t>
  </si>
  <si>
    <t>Communicatie PLC02</t>
  </si>
  <si>
    <t>Communicatie PLC04 (PG)</t>
  </si>
  <si>
    <t>Communicatie PLC05 (EG)</t>
  </si>
  <si>
    <t>Address</t>
  </si>
  <si>
    <t>PLC item</t>
  </si>
  <si>
    <t>LAH-500-01</t>
  </si>
  <si>
    <t>LAHH-500-01</t>
  </si>
  <si>
    <t>PLC29_Naar_PLC04_Wrd1</t>
  </si>
  <si>
    <t>PLC29 naar PLC04 (PG)</t>
  </si>
  <si>
    <t>Acoftijd ingesteld op SCADA van PLC29 naar PLC04</t>
  </si>
  <si>
    <t>PLC</t>
  </si>
  <si>
    <t>140-NOE-771-01</t>
  </si>
  <si>
    <t>Communatie alarm PLC02</t>
  </si>
  <si>
    <t>Communatie alarm PLC04</t>
  </si>
  <si>
    <t>Communatie alarm PLC05</t>
  </si>
  <si>
    <t>PLC_Klok_Config</t>
  </si>
  <si>
    <t>PLC_Klok</t>
  </si>
  <si>
    <t>KlokWeekTabel</t>
  </si>
  <si>
    <t>structure</t>
  </si>
  <si>
    <t>PLC_SCADA_BedWrd</t>
  </si>
  <si>
    <t>91-97</t>
  </si>
  <si>
    <t>PLC29_Naar_PLC04_Wrd0</t>
  </si>
  <si>
    <t>P-521</t>
  </si>
  <si>
    <t>P-522</t>
  </si>
  <si>
    <t>P-523</t>
  </si>
  <si>
    <t>P-524</t>
  </si>
  <si>
    <t>TT-970-01</t>
  </si>
  <si>
    <t>PIT-670</t>
  </si>
  <si>
    <t>P-521 toeren</t>
  </si>
  <si>
    <t>P-521 stroom</t>
  </si>
  <si>
    <t>P-522 toeren</t>
  </si>
  <si>
    <t>P-522 stroom</t>
  </si>
  <si>
    <t>P-523 toeren</t>
  </si>
  <si>
    <t>P-523 stroom</t>
  </si>
  <si>
    <t>P-524 toeren</t>
  </si>
  <si>
    <t>P-524 stroom</t>
  </si>
  <si>
    <t>FQIT-520</t>
  </si>
  <si>
    <t>PIT-520-02</t>
  </si>
  <si>
    <t>QIT-520</t>
  </si>
  <si>
    <t>TT-520</t>
  </si>
  <si>
    <t>LIT-571</t>
  </si>
  <si>
    <t>LIT-572</t>
  </si>
  <si>
    <t>XV-555-20</t>
  </si>
  <si>
    <t>XV-555-21</t>
  </si>
  <si>
    <t>XV-555-22</t>
  </si>
  <si>
    <t>XV-571-01</t>
  </si>
  <si>
    <t>XV-571-02</t>
  </si>
  <si>
    <t>XV-571-03</t>
  </si>
  <si>
    <t>XV-572-01</t>
  </si>
  <si>
    <t>XV-572-02</t>
  </si>
  <si>
    <t>XV-572-03</t>
  </si>
  <si>
    <t>FQIS-571</t>
  </si>
  <si>
    <t>FQIS-572</t>
  </si>
  <si>
    <t>LS-571-01</t>
  </si>
  <si>
    <t>LS-571-02</t>
  </si>
  <si>
    <t>LS-572-01</t>
  </si>
  <si>
    <t>LS-572-02</t>
  </si>
  <si>
    <t>C-672</t>
  </si>
  <si>
    <t>C-671</t>
  </si>
  <si>
    <t>Communicatie PLC reserve</t>
  </si>
  <si>
    <t>Distributie instellingen</t>
  </si>
  <si>
    <t>Instellingen schrijven</t>
  </si>
  <si>
    <t>Instellingen lezen</t>
  </si>
  <si>
    <t>Distributie matrix</t>
  </si>
  <si>
    <t>Distributie klok tabel</t>
  </si>
  <si>
    <t>9000 - 9400</t>
  </si>
  <si>
    <t>300- 400</t>
  </si>
  <si>
    <t>200 - 300</t>
  </si>
  <si>
    <t>AFT-671</t>
  </si>
  <si>
    <t>AFT-672</t>
  </si>
  <si>
    <t>FIC-520</t>
  </si>
  <si>
    <t>PIC-520</t>
  </si>
  <si>
    <t>BK29</t>
  </si>
  <si>
    <t>DIST</t>
  </si>
  <si>
    <t>PLC29 naar PLC02 (Prod)</t>
  </si>
  <si>
    <t>PLC29_Naar_PLC02_Wrd1</t>
  </si>
  <si>
    <t>PLC29_Naar_PLC02_Wrd0</t>
  </si>
  <si>
    <t>Meetwaarde debiet sectie Aalst-Waalre, sommatie van alle</t>
  </si>
  <si>
    <t>Digitale signalen: watchdog.</t>
  </si>
  <si>
    <t>PLC29_Naar_PLC04_Wrd4</t>
  </si>
  <si>
    <t>PLC29_Naar_PLC04_Wrd3</t>
  </si>
  <si>
    <t>PLC29_Naar_PLC04_Wrd2</t>
  </si>
  <si>
    <t>PLC29 van PLC04 (PG)</t>
  </si>
  <si>
    <t>PLC29_Van_PLC04_Wrd0</t>
  </si>
  <si>
    <t>PLC29_Van_PLC04_Wrd1</t>
  </si>
  <si>
    <t>PLC29_Van_PLC04_Wrd2</t>
  </si>
  <si>
    <t>PLC29_Van_PLC04_Wrd3</t>
  </si>
  <si>
    <t>PLC29_Van_PLC04_Wrd4</t>
  </si>
  <si>
    <t>Acoftijd ingesteld op SCADA van PLC04 naar PLC29</t>
  </si>
  <si>
    <t>Alarm onderdrukken op SCADA van PLC04 naar PLC29</t>
  </si>
  <si>
    <t>Bedienwoord op SCADA van PLC04 naar PLC29</t>
  </si>
  <si>
    <t>Alarm primair op SCADA van PLC04 naar PLC29</t>
  </si>
  <si>
    <t>Bedienwoord op SCADA van PLC29 naar PLC04</t>
  </si>
  <si>
    <t>Alarm onderdrukken op SCADA van PLC29 naar PLC04</t>
  </si>
  <si>
    <t>Alarm primair op SCADA van PLC29 naar PLC04</t>
  </si>
  <si>
    <t>PLC29 van PLC02 (Prod)</t>
  </si>
  <si>
    <t>PLC29 naar PLC05 (EG)</t>
  </si>
  <si>
    <t>PLC29_Naar_PLC05_Wrd0</t>
  </si>
  <si>
    <t>PLC29_Van_PLC05_Wrd0</t>
  </si>
  <si>
    <t>PLC29_Van_PLC02_Wrd0</t>
  </si>
  <si>
    <t>PLC29 van PLC05 (EG)</t>
  </si>
  <si>
    <t>PIT-520-01</t>
  </si>
  <si>
    <t>E-521</t>
  </si>
  <si>
    <t>E-522</t>
  </si>
  <si>
    <t>E-523</t>
  </si>
  <si>
    <t>E-524</t>
  </si>
  <si>
    <t>KV-51</t>
  </si>
  <si>
    <t>KV-52</t>
  </si>
  <si>
    <t>PS-520-11</t>
  </si>
  <si>
    <t>PS-520-12</t>
  </si>
  <si>
    <t>P-655-01</t>
  </si>
  <si>
    <t>P-655-02</t>
  </si>
  <si>
    <t>HW-520</t>
  </si>
  <si>
    <t>5/10   1)</t>
  </si>
  <si>
    <t>6/17  2)</t>
  </si>
  <si>
    <t>7/18  2)</t>
  </si>
  <si>
    <t>1) FQIT: TelNr 10 wordt gebruikt voor negatieve flow totalisatie</t>
  </si>
  <si>
    <t>2) FQIS: TelNr 17,18 wordt gebruikt voor m3 flow totalisatie
             TelNr 6,7 wordt gebruikt voor * 10 liter flow totalisatie</t>
  </si>
  <si>
    <t>AcofTijd2</t>
  </si>
  <si>
    <t>NSA_StrgHW</t>
  </si>
  <si>
    <t>AcfWrd</t>
  </si>
  <si>
    <t>Regelaar_Afwijking</t>
  </si>
  <si>
    <t>Regelaar_PActie</t>
  </si>
  <si>
    <t>Regelaar_IActie</t>
  </si>
  <si>
    <t>Regelaar_SetPoint</t>
  </si>
  <si>
    <t>Regelaar_PValue</t>
  </si>
  <si>
    <t>SPHand</t>
  </si>
  <si>
    <t>Regelaar_IntSetp</t>
  </si>
  <si>
    <t>Hartslag en algemene digitale status bits</t>
  </si>
  <si>
    <t>PLC29_Naar_PLC04_Wrd5_6</t>
  </si>
  <si>
    <t>400435 + 400436</t>
  </si>
  <si>
    <t>FQIT520_Meetw</t>
  </si>
  <si>
    <t>LAH500_01_PriWrd</t>
  </si>
  <si>
    <t>LAH500_01_OndWrd</t>
  </si>
  <si>
    <t>LAH500_01_BedWrd</t>
  </si>
  <si>
    <t>LAH500_01_AcofTijd</t>
  </si>
  <si>
    <t>Transport HD sectie Aalst-Waalre</t>
  </si>
  <si>
    <t>PriAlmCountAanwezig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</si>
</sst>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sz val="10"/>
      <color theme="0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Fill="1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0" xfId="0" applyFill="1" applyAlignment="1">
      <alignment horizontal="right"/>
    </xf>
    <xf numFmtId="0" fontId="3" fillId="0" borderId="0" xfId="0" applyFont="1"/>
    <xf numFmtId="0" fontId="1" fillId="0" borderId="0" xfId="0" applyFont="1" applyFill="1" applyBorder="1"/>
    <xf numFmtId="0" fontId="1" fillId="0" borderId="0" xfId="0" applyFont="1" applyBorder="1"/>
    <xf numFmtId="0" fontId="3" fillId="0" borderId="0" xfId="0" applyFont="1" applyFill="1"/>
    <xf numFmtId="0" fontId="1" fillId="0" borderId="1" xfId="0" applyFont="1" applyFill="1" applyBorder="1"/>
    <xf numFmtId="0" fontId="3" fillId="0" borderId="1" xfId="0" applyFont="1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" fillId="0" borderId="5" xfId="0" applyFont="1" applyFill="1" applyBorder="1"/>
    <xf numFmtId="0" fontId="3" fillId="0" borderId="5" xfId="0" applyFont="1" applyFill="1" applyBorder="1"/>
    <xf numFmtId="0" fontId="0" fillId="0" borderId="6" xfId="0" applyFill="1" applyBorder="1"/>
    <xf numFmtId="0" fontId="0" fillId="0" borderId="7" xfId="0" applyFill="1" applyBorder="1"/>
    <xf numFmtId="0" fontId="1" fillId="0" borderId="8" xfId="0" applyFont="1" applyFill="1" applyBorder="1"/>
    <xf numFmtId="0" fontId="3" fillId="0" borderId="8" xfId="0" applyFont="1" applyFill="1" applyBorder="1"/>
    <xf numFmtId="0" fontId="0" fillId="0" borderId="9" xfId="0" applyFill="1" applyBorder="1"/>
    <xf numFmtId="0" fontId="1" fillId="0" borderId="3" xfId="0" applyFont="1" applyFill="1" applyBorder="1"/>
    <xf numFmtId="0" fontId="3" fillId="0" borderId="5" xfId="0" applyFont="1" applyFill="1" applyBorder="1" applyAlignment="1">
      <alignment horizontal="right"/>
    </xf>
    <xf numFmtId="0" fontId="1" fillId="0" borderId="6" xfId="0" applyFont="1" applyFill="1" applyBorder="1"/>
    <xf numFmtId="0" fontId="3" fillId="0" borderId="8" xfId="0" applyFont="1" applyFill="1" applyBorder="1" applyAlignment="1">
      <alignment horizontal="right"/>
    </xf>
    <xf numFmtId="0" fontId="1" fillId="0" borderId="9" xfId="0" applyFont="1" applyFill="1" applyBorder="1"/>
    <xf numFmtId="0" fontId="3" fillId="0" borderId="8" xfId="0" applyFont="1" applyBorder="1"/>
    <xf numFmtId="0" fontId="1" fillId="0" borderId="0" xfId="0" applyFont="1"/>
    <xf numFmtId="0" fontId="1" fillId="0" borderId="0" xfId="0" quotePrefix="1" applyFont="1" applyAlignment="1">
      <alignment horizontal="right"/>
    </xf>
    <xf numFmtId="0" fontId="3" fillId="0" borderId="0" xfId="0" quotePrefix="1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right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indent="1"/>
    </xf>
    <xf numFmtId="0" fontId="0" fillId="0" borderId="1" xfId="0" applyBorder="1" applyAlignment="1">
      <alignment horizontal="left" indent="1"/>
    </xf>
    <xf numFmtId="0" fontId="1" fillId="0" borderId="8" xfId="0" applyFont="1" applyBorder="1" applyAlignment="1">
      <alignment horizontal="left" indent="1"/>
    </xf>
    <xf numFmtId="0" fontId="0" fillId="0" borderId="8" xfId="0" applyBorder="1" applyAlignment="1">
      <alignment horizontal="center"/>
    </xf>
    <xf numFmtId="0" fontId="1" fillId="0" borderId="3" xfId="0" applyFont="1" applyBorder="1"/>
    <xf numFmtId="0" fontId="1" fillId="0" borderId="2" xfId="0" applyFont="1" applyBorder="1"/>
    <xf numFmtId="0" fontId="5" fillId="0" borderId="0" xfId="0" applyFont="1" applyFill="1" applyBorder="1"/>
    <xf numFmtId="0" fontId="1" fillId="0" borderId="0" xfId="0" applyFont="1" applyFill="1" applyAlignment="1">
      <alignment horizontal="right"/>
    </xf>
    <xf numFmtId="0" fontId="1" fillId="0" borderId="4" xfId="0" applyFont="1" applyBorder="1"/>
    <xf numFmtId="0" fontId="3" fillId="0" borderId="5" xfId="0" applyFont="1" applyBorder="1"/>
    <xf numFmtId="0" fontId="1" fillId="0" borderId="6" xfId="0" applyFont="1" applyBorder="1"/>
    <xf numFmtId="0" fontId="1" fillId="0" borderId="0" xfId="0" applyFont="1" applyAlignment="1">
      <alignment horizontal="right"/>
    </xf>
    <xf numFmtId="0" fontId="2" fillId="2" borderId="11" xfId="0" applyFont="1" applyFill="1" applyBorder="1"/>
    <xf numFmtId="0" fontId="2" fillId="2" borderId="10" xfId="0" applyFont="1" applyFill="1" applyBorder="1" applyAlignment="1">
      <alignment horizontal="center"/>
    </xf>
    <xf numFmtId="0" fontId="2" fillId="3" borderId="11" xfId="0" applyFont="1" applyFill="1" applyBorder="1"/>
    <xf numFmtId="0" fontId="2" fillId="3" borderId="10" xfId="0" applyFont="1" applyFill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2" fillId="3" borderId="12" xfId="0" applyFont="1" applyFill="1" applyBorder="1"/>
    <xf numFmtId="0" fontId="0" fillId="3" borderId="12" xfId="0" applyFill="1" applyBorder="1"/>
    <xf numFmtId="0" fontId="2" fillId="3" borderId="10" xfId="0" quotePrefix="1" applyFont="1" applyFill="1" applyBorder="1" applyAlignment="1">
      <alignment horizontal="center"/>
    </xf>
    <xf numFmtId="16" fontId="0" fillId="0" borderId="1" xfId="0" quotePrefix="1" applyNumberFormat="1" applyBorder="1" applyAlignment="1">
      <alignment horizontal="center"/>
    </xf>
    <xf numFmtId="0" fontId="0" fillId="0" borderId="1" xfId="0" applyFill="1" applyBorder="1" applyAlignment="1">
      <alignment horizontal="left" indent="1"/>
    </xf>
    <xf numFmtId="0" fontId="0" fillId="0" borderId="1" xfId="0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0" fillId="0" borderId="1" xfId="0" applyBorder="1" applyAlignment="1">
      <alignment horizontal="left" wrapText="1" indent="1"/>
    </xf>
    <xf numFmtId="17" fontId="0" fillId="0" borderId="1" xfId="0" quotePrefix="1" applyNumberFormat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1" fillId="0" borderId="16" xfId="0" applyFont="1" applyFill="1" applyBorder="1"/>
    <xf numFmtId="0" fontId="3" fillId="0" borderId="17" xfId="0" applyFont="1" applyFill="1" applyBorder="1" applyAlignment="1">
      <alignment horizontal="right"/>
    </xf>
    <xf numFmtId="0" fontId="1" fillId="0" borderId="18" xfId="0" applyFont="1" applyFill="1" applyBorder="1"/>
    <xf numFmtId="0" fontId="0" fillId="0" borderId="0" xfId="0" applyFill="1" applyBorder="1" applyAlignment="1">
      <alignment horizontal="left" vertical="top" indent="1"/>
    </xf>
    <xf numFmtId="0" fontId="0" fillId="0" borderId="0" xfId="0" applyAlignment="1">
      <alignment horizontal="left" vertical="top"/>
    </xf>
    <xf numFmtId="0" fontId="1" fillId="0" borderId="0" xfId="0" applyFont="1" applyFill="1" applyBorder="1" applyAlignment="1">
      <alignment horizontal="left" vertical="top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40"/>
  <sheetViews>
    <sheetView tabSelected="1" view="pageBreakPreview" topLeftCell="A10" zoomScaleNormal="100" workbookViewId="0">
      <selection activeCell="A7" sqref="A7"/>
    </sheetView>
  </sheetViews>
  <sheetFormatPr defaultRowHeight="12.75" x14ac:dyDescent="0.2"/>
  <cols>
    <col min="1" max="1" width="29.42578125" bestFit="1" customWidth="1"/>
    <col min="2" max="2" width="23.5703125" customWidth="1"/>
    <col min="3" max="3" width="8.28515625" bestFit="1" customWidth="1"/>
    <col min="4" max="4" width="18.5703125" customWidth="1"/>
    <col min="5" max="5" width="12.140625" customWidth="1"/>
    <col min="6" max="6" width="11.140625" bestFit="1" customWidth="1"/>
    <col min="7" max="7" width="7" bestFit="1" customWidth="1"/>
    <col min="8" max="8" width="22.42578125" customWidth="1"/>
    <col min="11" max="11" width="12.42578125" customWidth="1"/>
  </cols>
  <sheetData>
    <row r="1" spans="1:4" s="2" customFormat="1" x14ac:dyDescent="0.2">
      <c r="A1" s="36" t="s">
        <v>25</v>
      </c>
      <c r="B1" s="36" t="s">
        <v>34</v>
      </c>
    </row>
    <row r="2" spans="1:4" s="2" customFormat="1" x14ac:dyDescent="0.2">
      <c r="A2" s="2" t="s">
        <v>47</v>
      </c>
      <c r="B2" s="33">
        <v>100001</v>
      </c>
      <c r="C2" s="11">
        <v>100480</v>
      </c>
      <c r="D2" s="33" t="str">
        <f>"Ruimte voor kaarten: " &amp;(C2-B2+1)/32</f>
        <v>Ruimte voor kaarten: 15</v>
      </c>
    </row>
    <row r="3" spans="1:4" s="2" customFormat="1" x14ac:dyDescent="0.2">
      <c r="A3" s="33" t="s">
        <v>51</v>
      </c>
      <c r="B3" s="33">
        <v>100001</v>
      </c>
      <c r="C3" s="37" t="s">
        <v>81</v>
      </c>
      <c r="D3" s="33"/>
    </row>
    <row r="4" spans="1:4" s="2" customFormat="1" x14ac:dyDescent="0.2"/>
    <row r="5" spans="1:4" s="2" customFormat="1" x14ac:dyDescent="0.2">
      <c r="A5" s="2" t="s">
        <v>48</v>
      </c>
      <c r="B5" s="34" t="s">
        <v>49</v>
      </c>
      <c r="C5" s="35" t="s">
        <v>50</v>
      </c>
      <c r="D5" s="33" t="str">
        <f>"Ruimte voor kaarten: " &amp;(C5-B5+1)/32</f>
        <v>Ruimte voor kaarten: 15</v>
      </c>
    </row>
    <row r="6" spans="1:4" s="2" customFormat="1" x14ac:dyDescent="0.2">
      <c r="A6" s="33" t="s">
        <v>51</v>
      </c>
      <c r="B6" s="34" t="s">
        <v>49</v>
      </c>
      <c r="C6" s="35" t="s">
        <v>80</v>
      </c>
    </row>
    <row r="7" spans="1:4" s="2" customFormat="1" x14ac:dyDescent="0.2"/>
    <row r="8" spans="1:4" s="2" customFormat="1" x14ac:dyDescent="0.2">
      <c r="A8" s="2" t="s">
        <v>42</v>
      </c>
      <c r="B8" s="33">
        <v>300001</v>
      </c>
      <c r="C8" s="11">
        <v>300036</v>
      </c>
      <c r="D8" s="33" t="str">
        <f>"Ruimte voor kaarten: " &amp;(C8-B8+1)/16</f>
        <v>Ruimte voor kaarten: 2,25</v>
      </c>
    </row>
    <row r="9" spans="1:4" s="2" customFormat="1" x14ac:dyDescent="0.2">
      <c r="A9" s="33" t="s">
        <v>51</v>
      </c>
      <c r="B9" s="33">
        <v>300001</v>
      </c>
      <c r="C9" s="11">
        <v>300032</v>
      </c>
      <c r="D9" s="33"/>
    </row>
    <row r="10" spans="1:4" s="2" customFormat="1" x14ac:dyDescent="0.2">
      <c r="B10" s="33"/>
      <c r="C10" s="11"/>
    </row>
    <row r="11" spans="1:4" s="2" customFormat="1" x14ac:dyDescent="0.2">
      <c r="A11" s="2" t="s">
        <v>46</v>
      </c>
      <c r="B11" s="33">
        <v>400001</v>
      </c>
      <c r="C11" s="11">
        <v>400072</v>
      </c>
      <c r="D11" s="33" t="str">
        <f>"Ruimte voor kaarten: " &amp;(C11-B11+1)/8</f>
        <v>Ruimte voor kaarten: 9</v>
      </c>
    </row>
    <row r="12" spans="1:4" s="2" customFormat="1" x14ac:dyDescent="0.2">
      <c r="A12" s="33" t="s">
        <v>51</v>
      </c>
      <c r="B12" s="33">
        <v>400001</v>
      </c>
      <c r="C12" s="11">
        <v>400004</v>
      </c>
      <c r="D12" s="33"/>
    </row>
    <row r="13" spans="1:4" s="2" customFormat="1" x14ac:dyDescent="0.2"/>
    <row r="14" spans="1:4" s="2" customFormat="1" x14ac:dyDescent="0.2">
      <c r="A14" s="2" t="s">
        <v>45</v>
      </c>
      <c r="B14" s="33">
        <v>300097</v>
      </c>
      <c r="C14" s="11">
        <v>300104</v>
      </c>
    </row>
    <row r="15" spans="1:4" s="2" customFormat="1" x14ac:dyDescent="0.2">
      <c r="A15" s="33" t="s">
        <v>128</v>
      </c>
      <c r="B15" s="33">
        <v>300108</v>
      </c>
      <c r="C15" s="11">
        <v>300235</v>
      </c>
    </row>
    <row r="16" spans="1:4" s="2" customFormat="1" x14ac:dyDescent="0.2">
      <c r="A16" s="33"/>
      <c r="B16" s="33"/>
      <c r="C16" s="11"/>
    </row>
    <row r="17" spans="1:3" s="2" customFormat="1" x14ac:dyDescent="0.2">
      <c r="A17" s="2" t="s">
        <v>52</v>
      </c>
      <c r="B17" s="33"/>
      <c r="C17" s="11"/>
    </row>
    <row r="18" spans="1:3" s="2" customFormat="1" x14ac:dyDescent="0.2">
      <c r="A18" s="33" t="s">
        <v>53</v>
      </c>
      <c r="B18" s="33" t="s">
        <v>64</v>
      </c>
      <c r="C18" s="11"/>
    </row>
    <row r="19" spans="1:3" s="2" customFormat="1" x14ac:dyDescent="0.2">
      <c r="A19" s="33" t="s">
        <v>66</v>
      </c>
      <c r="B19" s="33" t="s">
        <v>71</v>
      </c>
      <c r="C19" s="11"/>
    </row>
    <row r="20" spans="1:3" s="2" customFormat="1" x14ac:dyDescent="0.2">
      <c r="A20" s="33" t="s">
        <v>67</v>
      </c>
      <c r="B20" s="33" t="s">
        <v>72</v>
      </c>
      <c r="C20" s="11"/>
    </row>
    <row r="21" spans="1:3" s="2" customFormat="1" x14ac:dyDescent="0.2">
      <c r="A21" s="33" t="s">
        <v>68</v>
      </c>
      <c r="B21" s="33" t="s">
        <v>73</v>
      </c>
      <c r="C21" s="11"/>
    </row>
    <row r="22" spans="1:3" s="2" customFormat="1" x14ac:dyDescent="0.2">
      <c r="A22" s="33" t="s">
        <v>69</v>
      </c>
      <c r="B22" s="33" t="s">
        <v>74</v>
      </c>
      <c r="C22" s="11"/>
    </row>
    <row r="23" spans="1:3" s="2" customFormat="1" x14ac:dyDescent="0.2">
      <c r="A23" s="33" t="s">
        <v>70</v>
      </c>
      <c r="B23" s="33" t="s">
        <v>75</v>
      </c>
      <c r="C23" s="11"/>
    </row>
    <row r="24" spans="1:3" s="2" customFormat="1" x14ac:dyDescent="0.2">
      <c r="A24" s="33" t="s">
        <v>54</v>
      </c>
      <c r="B24" s="33" t="s">
        <v>131</v>
      </c>
      <c r="C24" s="11"/>
    </row>
    <row r="25" spans="1:3" s="2" customFormat="1" x14ac:dyDescent="0.2">
      <c r="A25" s="33" t="s">
        <v>55</v>
      </c>
      <c r="B25" s="33" t="s">
        <v>130</v>
      </c>
      <c r="C25" s="11"/>
    </row>
    <row r="26" spans="1:3" s="2" customFormat="1" x14ac:dyDescent="0.2">
      <c r="A26" s="33" t="s">
        <v>56</v>
      </c>
      <c r="B26" s="33" t="s">
        <v>129</v>
      </c>
      <c r="C26" s="11"/>
    </row>
    <row r="27" spans="1:3" s="2" customFormat="1" x14ac:dyDescent="0.2">
      <c r="A27" s="33" t="s">
        <v>57</v>
      </c>
      <c r="B27" s="33" t="s">
        <v>65</v>
      </c>
      <c r="C27" s="11"/>
    </row>
    <row r="28" spans="1:3" s="2" customFormat="1" x14ac:dyDescent="0.2">
      <c r="A28" s="33" t="s">
        <v>58</v>
      </c>
      <c r="B28" s="33" t="s">
        <v>65</v>
      </c>
      <c r="C28" s="11"/>
    </row>
    <row r="29" spans="1:3" s="2" customFormat="1" x14ac:dyDescent="0.2">
      <c r="A29" s="33" t="s">
        <v>59</v>
      </c>
      <c r="B29" s="33" t="s">
        <v>65</v>
      </c>
      <c r="C29" s="11"/>
    </row>
    <row r="30" spans="1:3" s="2" customFormat="1" x14ac:dyDescent="0.2">
      <c r="A30" s="33" t="s">
        <v>60</v>
      </c>
      <c r="B30" s="33" t="s">
        <v>65</v>
      </c>
    </row>
    <row r="31" spans="1:3" s="2" customFormat="1" x14ac:dyDescent="0.2">
      <c r="A31" s="33" t="s">
        <v>61</v>
      </c>
      <c r="B31" s="33" t="s">
        <v>65</v>
      </c>
    </row>
    <row r="32" spans="1:3" s="2" customFormat="1" x14ac:dyDescent="0.2">
      <c r="A32" s="33" t="s">
        <v>62</v>
      </c>
      <c r="B32" s="33" t="s">
        <v>65</v>
      </c>
    </row>
    <row r="33" spans="1:3" s="2" customFormat="1" x14ac:dyDescent="0.2">
      <c r="A33" s="33" t="s">
        <v>63</v>
      </c>
      <c r="B33" s="33" t="s">
        <v>65</v>
      </c>
    </row>
    <row r="34" spans="1:3" s="2" customFormat="1" x14ac:dyDescent="0.2"/>
    <row r="35" spans="1:3" s="2" customFormat="1" x14ac:dyDescent="0.2">
      <c r="A35" s="2" t="s">
        <v>33</v>
      </c>
    </row>
    <row r="36" spans="1:3" x14ac:dyDescent="0.2">
      <c r="A36" s="1" t="s">
        <v>132</v>
      </c>
      <c r="B36" s="10" t="s">
        <v>36</v>
      </c>
      <c r="C36" s="1"/>
    </row>
    <row r="37" spans="1:3" x14ac:dyDescent="0.2">
      <c r="A37" s="1" t="s">
        <v>133</v>
      </c>
      <c r="B37" s="50" t="s">
        <v>137</v>
      </c>
      <c r="C37" s="1"/>
    </row>
    <row r="38" spans="1:3" x14ac:dyDescent="0.2">
      <c r="A38" s="1"/>
      <c r="B38" s="10"/>
      <c r="C38" s="1"/>
    </row>
    <row r="39" spans="1:3" x14ac:dyDescent="0.2">
      <c r="A39" s="1"/>
      <c r="B39" s="10"/>
      <c r="C39" s="1"/>
    </row>
    <row r="40" spans="1:3" x14ac:dyDescent="0.2">
      <c r="A40" s="33" t="s">
        <v>136</v>
      </c>
      <c r="B40">
        <v>100</v>
      </c>
    </row>
    <row r="42" spans="1:3" x14ac:dyDescent="0.2">
      <c r="A42" s="2" t="s">
        <v>109</v>
      </c>
    </row>
    <row r="43" spans="1:3" x14ac:dyDescent="0.2">
      <c r="A43" t="s">
        <v>26</v>
      </c>
      <c r="C43" s="11"/>
    </row>
    <row r="44" spans="1:3" x14ac:dyDescent="0.2">
      <c r="A44" t="s">
        <v>27</v>
      </c>
      <c r="B44" s="54" t="s">
        <v>183</v>
      </c>
    </row>
    <row r="45" spans="1:3" x14ac:dyDescent="0.2">
      <c r="A45" t="s">
        <v>187</v>
      </c>
      <c r="B45" s="54">
        <v>310</v>
      </c>
    </row>
    <row r="46" spans="1:3" x14ac:dyDescent="0.2">
      <c r="A46" t="s">
        <v>188</v>
      </c>
      <c r="B46" s="54">
        <v>312</v>
      </c>
    </row>
    <row r="47" spans="1:3" x14ac:dyDescent="0.2">
      <c r="A47" t="s">
        <v>28</v>
      </c>
    </row>
    <row r="48" spans="1:3" x14ac:dyDescent="0.2">
      <c r="A48" t="s">
        <v>29</v>
      </c>
    </row>
    <row r="49" spans="1:4" x14ac:dyDescent="0.2">
      <c r="A49" t="s">
        <v>30</v>
      </c>
    </row>
    <row r="50" spans="1:4" x14ac:dyDescent="0.2">
      <c r="A50" s="33" t="s">
        <v>180</v>
      </c>
      <c r="B50" s="54" t="s">
        <v>184</v>
      </c>
    </row>
    <row r="51" spans="1:4" x14ac:dyDescent="0.2">
      <c r="A51" s="33" t="s">
        <v>181</v>
      </c>
      <c r="B51" s="54" t="s">
        <v>182</v>
      </c>
    </row>
    <row r="53" spans="1:4" ht="13.5" thickBot="1" x14ac:dyDescent="0.25"/>
    <row r="54" spans="1:4" ht="13.5" thickBot="1" x14ac:dyDescent="0.25">
      <c r="A54" s="57" t="s">
        <v>43</v>
      </c>
      <c r="B54" s="58" t="s">
        <v>44</v>
      </c>
      <c r="C54" s="58">
        <v>30</v>
      </c>
      <c r="D54" s="65"/>
    </row>
    <row r="55" spans="1:4" x14ac:dyDescent="0.2">
      <c r="A55" s="48" t="s">
        <v>117</v>
      </c>
      <c r="B55" s="9">
        <v>400</v>
      </c>
      <c r="C55" s="32">
        <f>B55+C$54-1</f>
        <v>429</v>
      </c>
      <c r="D55" s="5" t="s">
        <v>37</v>
      </c>
    </row>
    <row r="56" spans="1:4" x14ac:dyDescent="0.2">
      <c r="A56" s="48" t="s">
        <v>118</v>
      </c>
      <c r="B56" s="3">
        <f>C55+1</f>
        <v>430</v>
      </c>
      <c r="C56" s="32">
        <f t="shared" ref="C56:C58" si="0">B56+C$54-1</f>
        <v>459</v>
      </c>
      <c r="D56" s="47" t="s">
        <v>115</v>
      </c>
    </row>
    <row r="57" spans="1:4" x14ac:dyDescent="0.2">
      <c r="A57" s="48" t="s">
        <v>119</v>
      </c>
      <c r="B57" s="3">
        <f t="shared" ref="B57:B58" si="1">C56+1</f>
        <v>460</v>
      </c>
      <c r="C57" s="32">
        <f t="shared" si="0"/>
        <v>489</v>
      </c>
      <c r="D57" s="47" t="s">
        <v>116</v>
      </c>
    </row>
    <row r="58" spans="1:4" ht="13.5" thickBot="1" x14ac:dyDescent="0.25">
      <c r="A58" s="51" t="s">
        <v>176</v>
      </c>
      <c r="B58" s="7">
        <f t="shared" si="1"/>
        <v>490</v>
      </c>
      <c r="C58" s="52">
        <f t="shared" si="0"/>
        <v>519</v>
      </c>
      <c r="D58" s="53"/>
    </row>
    <row r="59" spans="1:4" ht="13.5" thickBot="1" x14ac:dyDescent="0.25"/>
    <row r="60" spans="1:4" ht="13.5" thickBot="1" x14ac:dyDescent="0.25">
      <c r="A60" s="57" t="s">
        <v>177</v>
      </c>
      <c r="B60" s="58" t="s">
        <v>44</v>
      </c>
      <c r="C60" s="58">
        <v>50</v>
      </c>
      <c r="D60" s="65"/>
    </row>
    <row r="61" spans="1:4" x14ac:dyDescent="0.2">
      <c r="A61" s="48" t="s">
        <v>178</v>
      </c>
      <c r="B61" s="9">
        <v>500</v>
      </c>
      <c r="C61" s="32">
        <f>B61+C$60-1</f>
        <v>549</v>
      </c>
      <c r="D61" s="5"/>
    </row>
    <row r="62" spans="1:4" ht="13.5" thickBot="1" x14ac:dyDescent="0.25">
      <c r="A62" s="51" t="s">
        <v>179</v>
      </c>
      <c r="B62" s="7">
        <f>C61+1</f>
        <v>550</v>
      </c>
      <c r="C62" s="52">
        <f>B62+C$60-1</f>
        <v>599</v>
      </c>
      <c r="D62" s="53"/>
    </row>
    <row r="63" spans="1:4" ht="13.5" thickBot="1" x14ac:dyDescent="0.25"/>
    <row r="64" spans="1:4" s="2" customFormat="1" ht="13.5" thickBot="1" x14ac:dyDescent="0.25">
      <c r="A64" s="57" t="s">
        <v>38</v>
      </c>
      <c r="B64" s="66" t="s">
        <v>35</v>
      </c>
      <c r="C64" s="66">
        <v>200</v>
      </c>
      <c r="D64" s="64"/>
    </row>
    <row r="65" spans="1:4" x14ac:dyDescent="0.2">
      <c r="A65" s="23" t="s">
        <v>0</v>
      </c>
      <c r="B65" s="24">
        <v>1000</v>
      </c>
      <c r="C65" s="25">
        <f t="shared" ref="C65:C74" si="2">B65+$C$64-1</f>
        <v>1199</v>
      </c>
      <c r="D65" s="26" t="s">
        <v>22</v>
      </c>
    </row>
    <row r="66" spans="1:4" x14ac:dyDescent="0.2">
      <c r="A66" s="17" t="s">
        <v>11</v>
      </c>
      <c r="B66" s="15">
        <f t="shared" ref="B66:B71" si="3">C65+1</f>
        <v>1200</v>
      </c>
      <c r="C66" s="16">
        <f t="shared" si="2"/>
        <v>1399</v>
      </c>
      <c r="D66" s="18" t="s">
        <v>22</v>
      </c>
    </row>
    <row r="67" spans="1:4" x14ac:dyDescent="0.2">
      <c r="A67" s="17" t="s">
        <v>24</v>
      </c>
      <c r="B67" s="15">
        <f t="shared" si="3"/>
        <v>1400</v>
      </c>
      <c r="C67" s="16">
        <f t="shared" si="2"/>
        <v>1599</v>
      </c>
      <c r="D67" s="18" t="s">
        <v>22</v>
      </c>
    </row>
    <row r="68" spans="1:4" x14ac:dyDescent="0.2">
      <c r="A68" s="17" t="s">
        <v>1</v>
      </c>
      <c r="B68" s="15">
        <f t="shared" si="3"/>
        <v>1600</v>
      </c>
      <c r="C68" s="16">
        <f t="shared" si="2"/>
        <v>1799</v>
      </c>
      <c r="D68" s="18" t="s">
        <v>22</v>
      </c>
    </row>
    <row r="69" spans="1:4" x14ac:dyDescent="0.2">
      <c r="A69" s="17" t="s">
        <v>2</v>
      </c>
      <c r="B69" s="15">
        <f t="shared" si="3"/>
        <v>1800</v>
      </c>
      <c r="C69" s="16">
        <f t="shared" si="2"/>
        <v>1999</v>
      </c>
      <c r="D69" s="18" t="s">
        <v>22</v>
      </c>
    </row>
    <row r="70" spans="1:4" x14ac:dyDescent="0.2">
      <c r="A70" s="17" t="s">
        <v>12</v>
      </c>
      <c r="B70" s="15">
        <f t="shared" si="3"/>
        <v>2000</v>
      </c>
      <c r="C70" s="16">
        <f t="shared" si="2"/>
        <v>2199</v>
      </c>
      <c r="D70" s="18" t="s">
        <v>22</v>
      </c>
    </row>
    <row r="71" spans="1:4" x14ac:dyDescent="0.2">
      <c r="A71" s="17" t="s">
        <v>13</v>
      </c>
      <c r="B71" s="15">
        <f t="shared" si="3"/>
        <v>2200</v>
      </c>
      <c r="C71" s="16">
        <f t="shared" si="2"/>
        <v>2399</v>
      </c>
      <c r="D71" s="18" t="s">
        <v>22</v>
      </c>
    </row>
    <row r="72" spans="1:4" x14ac:dyDescent="0.2">
      <c r="A72" s="17" t="s">
        <v>10</v>
      </c>
      <c r="B72" s="15">
        <f t="shared" ref="B72" si="4">C71+1</f>
        <v>2400</v>
      </c>
      <c r="C72" s="16">
        <f t="shared" ref="C72" si="5">B72+$C$64-1</f>
        <v>2599</v>
      </c>
      <c r="D72" s="18" t="s">
        <v>22</v>
      </c>
    </row>
    <row r="73" spans="1:4" x14ac:dyDescent="0.2">
      <c r="A73" s="17" t="s">
        <v>235</v>
      </c>
      <c r="B73" s="15">
        <f>C72+201</f>
        <v>2800</v>
      </c>
      <c r="C73" s="16">
        <f t="shared" ref="C73" si="6">B73+$C$64-1</f>
        <v>2999</v>
      </c>
      <c r="D73" s="18" t="s">
        <v>22</v>
      </c>
    </row>
    <row r="74" spans="1:4" ht="13.5" thickBot="1" x14ac:dyDescent="0.25">
      <c r="A74" s="19" t="s">
        <v>237</v>
      </c>
      <c r="B74" s="20">
        <v>6000</v>
      </c>
      <c r="C74" s="21">
        <f t="shared" si="2"/>
        <v>6199</v>
      </c>
      <c r="D74" s="22" t="s">
        <v>22</v>
      </c>
    </row>
    <row r="75" spans="1:4" ht="13.5" thickBot="1" x14ac:dyDescent="0.25">
      <c r="A75" s="1"/>
      <c r="B75" s="12"/>
      <c r="C75" s="14"/>
      <c r="D75" s="1"/>
    </row>
    <row r="76" spans="1:4" s="1" customFormat="1" ht="13.5" thickBot="1" x14ac:dyDescent="0.25">
      <c r="A76" s="57" t="s">
        <v>39</v>
      </c>
      <c r="B76" s="66" t="s">
        <v>35</v>
      </c>
      <c r="C76" s="66">
        <v>200</v>
      </c>
      <c r="D76" s="65"/>
    </row>
    <row r="77" spans="1:4" x14ac:dyDescent="0.2">
      <c r="A77" s="23" t="s">
        <v>19</v>
      </c>
      <c r="B77" s="24">
        <v>2600</v>
      </c>
      <c r="C77" s="30">
        <f>B77+($C$64*2)-1</f>
        <v>2999</v>
      </c>
      <c r="D77" s="31" t="s">
        <v>23</v>
      </c>
    </row>
    <row r="78" spans="1:4" ht="13.5" thickBot="1" x14ac:dyDescent="0.25">
      <c r="A78" s="19" t="s">
        <v>20</v>
      </c>
      <c r="B78" s="20">
        <f>C77+1</f>
        <v>3000</v>
      </c>
      <c r="C78" s="28">
        <f>B78+($C$64*2)-1</f>
        <v>3399</v>
      </c>
      <c r="D78" s="29" t="s">
        <v>23</v>
      </c>
    </row>
    <row r="79" spans="1:4" ht="13.5" thickBot="1" x14ac:dyDescent="0.25">
      <c r="B79" s="13"/>
    </row>
    <row r="80" spans="1:4" s="2" customFormat="1" ht="13.5" thickBot="1" x14ac:dyDescent="0.25">
      <c r="A80" s="57" t="s">
        <v>40</v>
      </c>
      <c r="B80" s="66" t="s">
        <v>31</v>
      </c>
      <c r="C80" s="66">
        <v>100</v>
      </c>
      <c r="D80" s="64"/>
    </row>
    <row r="81" spans="1:4" x14ac:dyDescent="0.2">
      <c r="A81" s="23" t="s">
        <v>5</v>
      </c>
      <c r="B81" s="24">
        <v>3400</v>
      </c>
      <c r="C81" s="25">
        <f t="shared" ref="C81:C92" si="7">B81+($C$80*2)-1</f>
        <v>3599</v>
      </c>
      <c r="D81" s="26" t="s">
        <v>21</v>
      </c>
    </row>
    <row r="82" spans="1:4" x14ac:dyDescent="0.2">
      <c r="A82" s="17" t="s">
        <v>8</v>
      </c>
      <c r="B82" s="15">
        <f t="shared" ref="B82:B92" si="8">C81+1</f>
        <v>3600</v>
      </c>
      <c r="C82" s="16">
        <f t="shared" si="7"/>
        <v>3799</v>
      </c>
      <c r="D82" s="18" t="s">
        <v>21</v>
      </c>
    </row>
    <row r="83" spans="1:4" x14ac:dyDescent="0.2">
      <c r="A83" s="17" t="s">
        <v>9</v>
      </c>
      <c r="B83" s="15">
        <f t="shared" si="8"/>
        <v>3800</v>
      </c>
      <c r="C83" s="16">
        <f t="shared" si="7"/>
        <v>3999</v>
      </c>
      <c r="D83" s="18" t="s">
        <v>21</v>
      </c>
    </row>
    <row r="84" spans="1:4" x14ac:dyDescent="0.2">
      <c r="A84" s="17" t="s">
        <v>7</v>
      </c>
      <c r="B84" s="15">
        <f t="shared" si="8"/>
        <v>4000</v>
      </c>
      <c r="C84" s="16">
        <f t="shared" si="7"/>
        <v>4199</v>
      </c>
      <c r="D84" s="18" t="s">
        <v>21</v>
      </c>
    </row>
    <row r="85" spans="1:4" x14ac:dyDescent="0.2">
      <c r="A85" s="17" t="s">
        <v>6</v>
      </c>
      <c r="B85" s="15">
        <f t="shared" si="8"/>
        <v>4200</v>
      </c>
      <c r="C85" s="16">
        <f t="shared" si="7"/>
        <v>4399</v>
      </c>
      <c r="D85" s="18" t="s">
        <v>21</v>
      </c>
    </row>
    <row r="86" spans="1:4" x14ac:dyDescent="0.2">
      <c r="A86" s="17" t="s">
        <v>18</v>
      </c>
      <c r="B86" s="15">
        <f t="shared" si="8"/>
        <v>4400</v>
      </c>
      <c r="C86" s="16">
        <f t="shared" si="7"/>
        <v>4599</v>
      </c>
      <c r="D86" s="18" t="s">
        <v>21</v>
      </c>
    </row>
    <row r="87" spans="1:4" x14ac:dyDescent="0.2">
      <c r="A87" s="17" t="s">
        <v>3</v>
      </c>
      <c r="B87" s="15">
        <f t="shared" si="8"/>
        <v>4600</v>
      </c>
      <c r="C87" s="16">
        <f t="shared" si="7"/>
        <v>4799</v>
      </c>
      <c r="D87" s="18" t="s">
        <v>21</v>
      </c>
    </row>
    <row r="88" spans="1:4" x14ac:dyDescent="0.2">
      <c r="A88" s="17" t="s">
        <v>4</v>
      </c>
      <c r="B88" s="15">
        <f t="shared" si="8"/>
        <v>4800</v>
      </c>
      <c r="C88" s="16">
        <f t="shared" si="7"/>
        <v>4999</v>
      </c>
      <c r="D88" s="18" t="s">
        <v>21</v>
      </c>
    </row>
    <row r="89" spans="1:4" x14ac:dyDescent="0.2">
      <c r="A89" s="17" t="s">
        <v>14</v>
      </c>
      <c r="B89" s="15">
        <f t="shared" si="8"/>
        <v>5000</v>
      </c>
      <c r="C89" s="16">
        <f t="shared" si="7"/>
        <v>5199</v>
      </c>
      <c r="D89" s="18" t="s">
        <v>21</v>
      </c>
    </row>
    <row r="90" spans="1:4" x14ac:dyDescent="0.2">
      <c r="A90" s="17" t="s">
        <v>15</v>
      </c>
      <c r="B90" s="15">
        <f t="shared" si="8"/>
        <v>5200</v>
      </c>
      <c r="C90" s="16">
        <f t="shared" si="7"/>
        <v>5399</v>
      </c>
      <c r="D90" s="18" t="s">
        <v>21</v>
      </c>
    </row>
    <row r="91" spans="1:4" x14ac:dyDescent="0.2">
      <c r="A91" s="17" t="s">
        <v>16</v>
      </c>
      <c r="B91" s="15">
        <f t="shared" si="8"/>
        <v>5400</v>
      </c>
      <c r="C91" s="16">
        <f t="shared" si="7"/>
        <v>5599</v>
      </c>
      <c r="D91" s="18" t="s">
        <v>21</v>
      </c>
    </row>
    <row r="92" spans="1:4" ht="13.5" thickBot="1" x14ac:dyDescent="0.25">
      <c r="A92" s="19" t="s">
        <v>17</v>
      </c>
      <c r="B92" s="20">
        <f t="shared" si="8"/>
        <v>5600</v>
      </c>
      <c r="C92" s="21">
        <f t="shared" si="7"/>
        <v>5799</v>
      </c>
      <c r="D92" s="22" t="s">
        <v>21</v>
      </c>
    </row>
    <row r="93" spans="1:4" ht="13.5" thickBot="1" x14ac:dyDescent="0.25">
      <c r="A93" s="1"/>
      <c r="B93" s="12"/>
      <c r="C93" s="1"/>
      <c r="D93" s="1"/>
    </row>
    <row r="94" spans="1:4" s="1" customFormat="1" ht="13.5" thickBot="1" x14ac:dyDescent="0.25">
      <c r="A94" s="57" t="s">
        <v>76</v>
      </c>
      <c r="B94" s="66" t="s">
        <v>31</v>
      </c>
      <c r="C94" s="66">
        <v>100</v>
      </c>
      <c r="D94" s="65"/>
    </row>
    <row r="95" spans="1:4" x14ac:dyDescent="0.2">
      <c r="A95" s="23" t="s">
        <v>77</v>
      </c>
      <c r="B95" s="24">
        <f>C92+1</f>
        <v>5800</v>
      </c>
      <c r="C95" s="30">
        <f>B95+($C$94)-2</f>
        <v>5898</v>
      </c>
      <c r="D95" s="31" t="s">
        <v>32</v>
      </c>
    </row>
    <row r="96" spans="1:4" ht="13.5" thickBot="1" x14ac:dyDescent="0.25">
      <c r="A96" s="19" t="s">
        <v>78</v>
      </c>
      <c r="B96" s="20">
        <f>C95+2</f>
        <v>5900</v>
      </c>
      <c r="C96" s="28">
        <f>B96+($C$94)-2</f>
        <v>5998</v>
      </c>
      <c r="D96" s="29" t="s">
        <v>32</v>
      </c>
    </row>
    <row r="97" spans="1:5" ht="13.5" thickBot="1" x14ac:dyDescent="0.25">
      <c r="B97" s="13"/>
    </row>
    <row r="98" spans="1:5" s="2" customFormat="1" ht="13.5" thickBot="1" x14ac:dyDescent="0.25">
      <c r="A98" s="57" t="s">
        <v>41</v>
      </c>
      <c r="B98" s="66" t="s">
        <v>79</v>
      </c>
      <c r="C98" s="66">
        <v>6</v>
      </c>
      <c r="D98" s="64"/>
    </row>
    <row r="99" spans="1:5" x14ac:dyDescent="0.2">
      <c r="A99" s="23" t="s">
        <v>238</v>
      </c>
      <c r="B99" s="24">
        <v>5900</v>
      </c>
      <c r="C99" s="30">
        <f>B99+2*C$98-2</f>
        <v>5910</v>
      </c>
      <c r="D99" s="31" t="s">
        <v>32</v>
      </c>
    </row>
    <row r="100" spans="1:5" x14ac:dyDescent="0.2">
      <c r="A100" s="17" t="s">
        <v>239</v>
      </c>
      <c r="B100" s="15">
        <f>C99+2</f>
        <v>5912</v>
      </c>
      <c r="C100" s="30">
        <f>B100+2*C$98-2</f>
        <v>5922</v>
      </c>
      <c r="D100" s="27" t="s">
        <v>32</v>
      </c>
    </row>
    <row r="101" spans="1:5" x14ac:dyDescent="0.2">
      <c r="A101" s="17" t="s">
        <v>240</v>
      </c>
      <c r="B101" s="15">
        <f t="shared" ref="B101:B104" si="9">C100+2</f>
        <v>5924</v>
      </c>
      <c r="C101" s="30">
        <f t="shared" ref="C101:C106" si="10">B101+2*C$98-2</f>
        <v>5934</v>
      </c>
      <c r="D101" s="27" t="s">
        <v>32</v>
      </c>
    </row>
    <row r="102" spans="1:5" x14ac:dyDescent="0.2">
      <c r="A102" s="17" t="s">
        <v>241</v>
      </c>
      <c r="B102" s="15">
        <f t="shared" si="9"/>
        <v>5936</v>
      </c>
      <c r="C102" s="30">
        <f t="shared" si="10"/>
        <v>5946</v>
      </c>
      <c r="D102" s="27" t="s">
        <v>32</v>
      </c>
    </row>
    <row r="103" spans="1:5" x14ac:dyDescent="0.2">
      <c r="A103" s="17" t="s">
        <v>242</v>
      </c>
      <c r="B103" s="15">
        <f t="shared" si="9"/>
        <v>5948</v>
      </c>
      <c r="C103" s="30">
        <f t="shared" si="10"/>
        <v>5958</v>
      </c>
      <c r="D103" s="27" t="s">
        <v>32</v>
      </c>
    </row>
    <row r="104" spans="1:5" x14ac:dyDescent="0.2">
      <c r="A104" s="17" t="s">
        <v>78</v>
      </c>
      <c r="B104" s="15">
        <f t="shared" si="9"/>
        <v>5960</v>
      </c>
      <c r="C104" s="30">
        <f t="shared" si="10"/>
        <v>5970</v>
      </c>
      <c r="D104" s="27" t="s">
        <v>32</v>
      </c>
    </row>
    <row r="105" spans="1:5" x14ac:dyDescent="0.2">
      <c r="A105" s="17" t="s">
        <v>243</v>
      </c>
      <c r="B105" s="74">
        <f>C104+2</f>
        <v>5972</v>
      </c>
      <c r="C105" s="75">
        <f>B105+2*C$98-2</f>
        <v>5982</v>
      </c>
      <c r="D105" s="76"/>
    </row>
    <row r="106" spans="1:5" ht="13.5" thickBot="1" x14ac:dyDescent="0.25">
      <c r="A106" s="19" t="s">
        <v>244</v>
      </c>
      <c r="B106" s="20">
        <f>C105+2</f>
        <v>5984</v>
      </c>
      <c r="C106" s="28">
        <f t="shared" si="10"/>
        <v>5994</v>
      </c>
      <c r="D106" s="29" t="s">
        <v>32</v>
      </c>
    </row>
    <row r="108" spans="1:5" ht="13.5" thickBot="1" x14ac:dyDescent="0.25"/>
    <row r="109" spans="1:5" x14ac:dyDescent="0.2">
      <c r="A109" s="38" t="s">
        <v>85</v>
      </c>
      <c r="B109" s="40">
        <v>1005</v>
      </c>
      <c r="C109" s="40"/>
      <c r="D109" s="39"/>
      <c r="E109" t="s">
        <v>84</v>
      </c>
    </row>
    <row r="110" spans="1:5" x14ac:dyDescent="0.2">
      <c r="A110" s="4" t="s">
        <v>86</v>
      </c>
      <c r="B110" s="3">
        <v>1006</v>
      </c>
      <c r="C110" s="3"/>
      <c r="D110" s="5"/>
      <c r="E110" t="s">
        <v>84</v>
      </c>
    </row>
    <row r="111" spans="1:5" x14ac:dyDescent="0.2">
      <c r="A111" s="4" t="s">
        <v>87</v>
      </c>
      <c r="B111" s="3">
        <v>1007</v>
      </c>
      <c r="C111" s="3"/>
      <c r="D111" s="5"/>
      <c r="E111" t="s">
        <v>84</v>
      </c>
    </row>
    <row r="112" spans="1:5" x14ac:dyDescent="0.2">
      <c r="A112" s="4" t="s">
        <v>88</v>
      </c>
      <c r="B112" s="3">
        <v>1008</v>
      </c>
      <c r="C112" s="3"/>
      <c r="D112" s="5"/>
      <c r="E112" t="s">
        <v>84</v>
      </c>
    </row>
    <row r="113" spans="1:5" ht="13.5" thickBot="1" x14ac:dyDescent="0.25">
      <c r="A113" s="6" t="s">
        <v>89</v>
      </c>
      <c r="B113" s="7">
        <v>1009</v>
      </c>
      <c r="C113" s="7"/>
      <c r="D113" s="8"/>
      <c r="E113" t="s">
        <v>84</v>
      </c>
    </row>
    <row r="114" spans="1:5" ht="13.5" thickBot="1" x14ac:dyDescent="0.25"/>
    <row r="115" spans="1:5" x14ac:dyDescent="0.2">
      <c r="A115" s="38" t="s">
        <v>90</v>
      </c>
      <c r="B115" s="40">
        <v>1010</v>
      </c>
      <c r="C115" s="40"/>
      <c r="D115" s="39"/>
      <c r="E115" t="s">
        <v>84</v>
      </c>
    </row>
    <row r="116" spans="1:5" x14ac:dyDescent="0.2">
      <c r="A116" s="4" t="s">
        <v>91</v>
      </c>
      <c r="B116" s="3">
        <v>1011</v>
      </c>
      <c r="C116" s="3"/>
      <c r="D116" s="5"/>
      <c r="E116" t="s">
        <v>84</v>
      </c>
    </row>
    <row r="117" spans="1:5" x14ac:dyDescent="0.2">
      <c r="A117" s="4" t="s">
        <v>92</v>
      </c>
      <c r="B117" s="3">
        <v>1012</v>
      </c>
      <c r="C117" s="3"/>
      <c r="D117" s="5"/>
      <c r="E117" t="s">
        <v>84</v>
      </c>
    </row>
    <row r="118" spans="1:5" x14ac:dyDescent="0.2">
      <c r="A118" s="4" t="s">
        <v>93</v>
      </c>
      <c r="B118" s="3">
        <v>1013</v>
      </c>
      <c r="C118" s="3"/>
      <c r="D118" s="5"/>
      <c r="E118" t="s">
        <v>84</v>
      </c>
    </row>
    <row r="119" spans="1:5" ht="13.5" thickBot="1" x14ac:dyDescent="0.25">
      <c r="A119" s="6" t="s">
        <v>94</v>
      </c>
      <c r="B119" s="7">
        <v>1014</v>
      </c>
      <c r="C119" s="7"/>
      <c r="D119" s="8"/>
      <c r="E119" t="s">
        <v>84</v>
      </c>
    </row>
    <row r="120" spans="1:5" ht="13.5" thickBot="1" x14ac:dyDescent="0.25"/>
    <row r="121" spans="1:5" x14ac:dyDescent="0.2">
      <c r="A121" s="38" t="s">
        <v>95</v>
      </c>
      <c r="B121" s="40">
        <v>406001</v>
      </c>
      <c r="C121" s="40"/>
      <c r="D121" s="39"/>
      <c r="E121" t="s">
        <v>83</v>
      </c>
    </row>
    <row r="122" spans="1:5" x14ac:dyDescent="0.2">
      <c r="A122" s="4" t="s">
        <v>96</v>
      </c>
      <c r="B122" s="3">
        <v>406002</v>
      </c>
      <c r="C122" s="3"/>
      <c r="D122" s="5"/>
      <c r="E122" t="s">
        <v>82</v>
      </c>
    </row>
    <row r="123" spans="1:5" x14ac:dyDescent="0.2">
      <c r="A123" s="4" t="s">
        <v>97</v>
      </c>
      <c r="B123" s="3">
        <v>406020</v>
      </c>
      <c r="C123" s="3"/>
      <c r="D123" s="5"/>
      <c r="E123" t="s">
        <v>82</v>
      </c>
    </row>
    <row r="124" spans="1:5" x14ac:dyDescent="0.2">
      <c r="A124" s="4" t="s">
        <v>98</v>
      </c>
      <c r="B124" s="3">
        <v>406022</v>
      </c>
      <c r="C124" s="3"/>
      <c r="D124" s="5"/>
      <c r="E124" t="s">
        <v>82</v>
      </c>
    </row>
    <row r="125" spans="1:5" x14ac:dyDescent="0.2">
      <c r="A125" s="4" t="s">
        <v>99</v>
      </c>
      <c r="B125" s="3">
        <v>406024</v>
      </c>
      <c r="C125" s="3"/>
      <c r="D125" s="5"/>
      <c r="E125" t="s">
        <v>83</v>
      </c>
    </row>
    <row r="126" spans="1:5" x14ac:dyDescent="0.2">
      <c r="A126" s="4" t="s">
        <v>100</v>
      </c>
      <c r="B126" s="3">
        <v>406024</v>
      </c>
      <c r="C126" s="3"/>
      <c r="D126" s="5"/>
      <c r="E126" t="s">
        <v>83</v>
      </c>
    </row>
    <row r="127" spans="1:5" x14ac:dyDescent="0.2">
      <c r="A127" s="4" t="s">
        <v>101</v>
      </c>
      <c r="B127" s="3">
        <v>406026</v>
      </c>
      <c r="C127" s="3"/>
      <c r="D127" s="5"/>
      <c r="E127" t="s">
        <v>83</v>
      </c>
    </row>
    <row r="128" spans="1:5" ht="13.5" thickBot="1" x14ac:dyDescent="0.25">
      <c r="A128" s="6" t="s">
        <v>102</v>
      </c>
      <c r="B128" s="7">
        <v>406028</v>
      </c>
      <c r="C128" s="7"/>
      <c r="D128" s="8"/>
      <c r="E128" t="s">
        <v>82</v>
      </c>
    </row>
    <row r="129" spans="1:5" x14ac:dyDescent="0.2">
      <c r="A129" s="41"/>
      <c r="B129" s="41"/>
      <c r="C129" s="41"/>
      <c r="D129" s="41"/>
    </row>
    <row r="130" spans="1:5" x14ac:dyDescent="0.2">
      <c r="A130" s="49" t="s">
        <v>108</v>
      </c>
      <c r="B130" s="49">
        <v>406400</v>
      </c>
      <c r="C130" s="41"/>
      <c r="D130" s="41"/>
    </row>
    <row r="131" spans="1:5" x14ac:dyDescent="0.2">
      <c r="A131" s="49" t="s">
        <v>108</v>
      </c>
      <c r="B131" s="49">
        <v>406449</v>
      </c>
      <c r="C131" s="41"/>
      <c r="D131" s="41"/>
    </row>
    <row r="132" spans="1:5" x14ac:dyDescent="0.2">
      <c r="A132" s="41"/>
      <c r="B132" s="41"/>
      <c r="C132" s="41"/>
      <c r="D132" s="41"/>
    </row>
    <row r="133" spans="1:5" x14ac:dyDescent="0.2">
      <c r="A133" s="41"/>
      <c r="B133" s="41"/>
      <c r="C133" s="41"/>
      <c r="D133" s="41"/>
    </row>
    <row r="134" spans="1:5" ht="13.5" thickBot="1" x14ac:dyDescent="0.25"/>
    <row r="135" spans="1:5" x14ac:dyDescent="0.2">
      <c r="A135" s="38" t="s">
        <v>103</v>
      </c>
      <c r="B135" s="40">
        <v>407399</v>
      </c>
      <c r="C135" s="40"/>
      <c r="D135" s="39"/>
      <c r="E135" t="s">
        <v>106</v>
      </c>
    </row>
    <row r="136" spans="1:5" x14ac:dyDescent="0.2">
      <c r="A136" s="4" t="s">
        <v>104</v>
      </c>
      <c r="B136" s="3">
        <v>407425</v>
      </c>
      <c r="C136" s="3"/>
      <c r="D136" s="5"/>
      <c r="E136" t="s">
        <v>106</v>
      </c>
    </row>
    <row r="137" spans="1:5" x14ac:dyDescent="0.2">
      <c r="A137" s="4"/>
      <c r="B137" s="3"/>
      <c r="C137" s="3"/>
      <c r="D137" s="5"/>
    </row>
    <row r="138" spans="1:5" x14ac:dyDescent="0.2">
      <c r="A138" s="4" t="s">
        <v>105</v>
      </c>
      <c r="B138" s="3">
        <v>407452</v>
      </c>
      <c r="C138" s="3"/>
      <c r="D138" s="5"/>
      <c r="E138" t="s">
        <v>107</v>
      </c>
    </row>
    <row r="139" spans="1:5" x14ac:dyDescent="0.2">
      <c r="A139" s="4"/>
      <c r="B139" s="3"/>
      <c r="C139" s="3"/>
      <c r="D139" s="5"/>
    </row>
    <row r="140" spans="1:5" ht="13.5" thickBot="1" x14ac:dyDescent="0.25">
      <c r="A140" s="6" t="s">
        <v>134</v>
      </c>
      <c r="B140" s="7">
        <v>409000</v>
      </c>
      <c r="C140" s="7"/>
      <c r="D140" s="8"/>
      <c r="E140" t="s">
        <v>135</v>
      </c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9" scale="95" fitToHeight="0" orientation="portrait" r:id="rId1"/>
  <headerFooter alignWithMargins="0">
    <oddHeader xml:space="preserve">&amp;LHoppenbrouwers
RLD Automation&amp;C&amp;A&amp;RBrabant Water
Water productie bedrijf Eindhoven
</oddHeader>
    <oddFooter>&amp;L&amp;F&amp;R&amp;D   Pagina &amp;P van &amp;N</oddFooter>
  </headerFooter>
  <rowBreaks count="1" manualBreakCount="1">
    <brk id="5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8"/>
  <sheetViews>
    <sheetView view="pageBreakPreview" zoomScale="98" zoomScaleNormal="100" zoomScaleSheetLayoutView="98" workbookViewId="0">
      <selection activeCell="B61" sqref="B61"/>
    </sheetView>
  </sheetViews>
  <sheetFormatPr defaultRowHeight="12.75" x14ac:dyDescent="0.2"/>
  <cols>
    <col min="1" max="1" width="21.5703125" customWidth="1"/>
    <col min="2" max="2" width="12.140625" customWidth="1"/>
    <col min="3" max="3" width="10.85546875" customWidth="1"/>
    <col min="4" max="4" width="12" customWidth="1"/>
    <col min="5" max="5" width="11" customWidth="1"/>
    <col min="6" max="6" width="14" customWidth="1"/>
  </cols>
  <sheetData>
    <row r="1" spans="1:5" ht="13.5" thickBot="1" x14ac:dyDescent="0.25"/>
    <row r="2" spans="1:5" ht="13.5" thickBot="1" x14ac:dyDescent="0.25">
      <c r="A2" s="57" t="s">
        <v>110</v>
      </c>
      <c r="B2" s="58" t="s">
        <v>111</v>
      </c>
      <c r="C2" s="58" t="s">
        <v>112</v>
      </c>
      <c r="D2" s="70" t="s">
        <v>113</v>
      </c>
      <c r="E2" s="70" t="s">
        <v>114</v>
      </c>
    </row>
    <row r="3" spans="1:5" x14ac:dyDescent="0.2">
      <c r="A3" s="44" t="s">
        <v>127</v>
      </c>
      <c r="B3" s="42">
        <v>1</v>
      </c>
      <c r="C3" s="42"/>
      <c r="D3" s="42"/>
      <c r="E3" s="42"/>
    </row>
    <row r="4" spans="1:5" x14ac:dyDescent="0.2">
      <c r="A4" s="44" t="s">
        <v>189</v>
      </c>
      <c r="B4" s="42">
        <v>2</v>
      </c>
      <c r="C4" s="42"/>
      <c r="D4" s="42"/>
      <c r="E4" s="42"/>
    </row>
    <row r="5" spans="1:5" x14ac:dyDescent="0.2">
      <c r="A5" s="44" t="s">
        <v>190</v>
      </c>
      <c r="B5" s="42">
        <v>3</v>
      </c>
      <c r="C5" s="42"/>
      <c r="D5" s="42"/>
      <c r="E5" s="42"/>
    </row>
    <row r="6" spans="1:5" x14ac:dyDescent="0.2">
      <c r="A6" s="71" t="s">
        <v>229</v>
      </c>
      <c r="B6" s="42">
        <v>4</v>
      </c>
      <c r="C6" s="42"/>
      <c r="D6" s="42"/>
      <c r="E6" s="42"/>
    </row>
    <row r="7" spans="1:5" x14ac:dyDescent="0.2">
      <c r="A7" s="44" t="s">
        <v>139</v>
      </c>
      <c r="B7" s="42">
        <v>5</v>
      </c>
      <c r="C7" s="42">
        <v>1</v>
      </c>
      <c r="D7" s="42"/>
      <c r="E7" s="42"/>
    </row>
    <row r="8" spans="1:5" x14ac:dyDescent="0.2">
      <c r="A8" s="44" t="s">
        <v>140</v>
      </c>
      <c r="B8" s="42">
        <v>6</v>
      </c>
      <c r="C8" s="42">
        <v>2</v>
      </c>
      <c r="D8" s="42"/>
      <c r="E8" s="42"/>
    </row>
    <row r="9" spans="1:5" x14ac:dyDescent="0.2">
      <c r="A9" s="44" t="s">
        <v>141</v>
      </c>
      <c r="B9" s="42">
        <v>7</v>
      </c>
      <c r="C9" s="42">
        <v>3</v>
      </c>
      <c r="D9" s="42"/>
      <c r="E9" s="42"/>
    </row>
    <row r="10" spans="1:5" x14ac:dyDescent="0.2">
      <c r="A10" s="44" t="s">
        <v>142</v>
      </c>
      <c r="B10" s="42">
        <v>8</v>
      </c>
      <c r="C10" s="42">
        <v>4</v>
      </c>
      <c r="D10" s="42"/>
      <c r="E10" s="42"/>
    </row>
    <row r="11" spans="1:5" x14ac:dyDescent="0.2">
      <c r="A11" s="44" t="s">
        <v>143</v>
      </c>
      <c r="B11" s="42">
        <v>9</v>
      </c>
      <c r="C11" s="42"/>
      <c r="D11" s="42">
        <v>13</v>
      </c>
      <c r="E11" s="42"/>
    </row>
    <row r="12" spans="1:5" x14ac:dyDescent="0.2">
      <c r="A12" s="44" t="s">
        <v>144</v>
      </c>
      <c r="B12" s="42">
        <v>10</v>
      </c>
      <c r="C12" s="42"/>
      <c r="D12" s="42">
        <v>14</v>
      </c>
      <c r="E12" s="42"/>
    </row>
    <row r="13" spans="1:5" x14ac:dyDescent="0.2">
      <c r="A13" s="44" t="s">
        <v>122</v>
      </c>
      <c r="B13" s="42">
        <v>11</v>
      </c>
      <c r="C13" s="42"/>
      <c r="D13" s="42"/>
      <c r="E13" s="42"/>
    </row>
    <row r="14" spans="1:5" x14ac:dyDescent="0.2">
      <c r="A14" s="44" t="s">
        <v>123</v>
      </c>
      <c r="B14" s="42">
        <v>12</v>
      </c>
      <c r="C14" s="42"/>
      <c r="D14" s="42"/>
      <c r="E14" s="42"/>
    </row>
    <row r="15" spans="1:5" x14ac:dyDescent="0.2">
      <c r="A15" s="44" t="s">
        <v>145</v>
      </c>
      <c r="B15" s="42">
        <v>13</v>
      </c>
      <c r="C15" s="42"/>
      <c r="D15" s="42">
        <v>1</v>
      </c>
      <c r="E15" s="42"/>
    </row>
    <row r="16" spans="1:5" x14ac:dyDescent="0.2">
      <c r="A16" s="44" t="s">
        <v>146</v>
      </c>
      <c r="B16" s="42">
        <v>14</v>
      </c>
      <c r="C16" s="42"/>
      <c r="D16" s="42">
        <v>2</v>
      </c>
      <c r="E16" s="42"/>
    </row>
    <row r="17" spans="1:5" x14ac:dyDescent="0.2">
      <c r="A17" s="44" t="s">
        <v>147</v>
      </c>
      <c r="B17" s="42">
        <v>15</v>
      </c>
      <c r="C17" s="42"/>
      <c r="D17" s="42">
        <v>3</v>
      </c>
      <c r="E17" s="42"/>
    </row>
    <row r="18" spans="1:5" x14ac:dyDescent="0.2">
      <c r="A18" s="44" t="s">
        <v>148</v>
      </c>
      <c r="B18" s="42">
        <v>16</v>
      </c>
      <c r="C18" s="42"/>
      <c r="D18" s="42">
        <v>4</v>
      </c>
      <c r="E18" s="42"/>
    </row>
    <row r="19" spans="1:5" x14ac:dyDescent="0.2">
      <c r="A19" s="44" t="s">
        <v>149</v>
      </c>
      <c r="B19" s="42">
        <v>17</v>
      </c>
      <c r="C19" s="42"/>
      <c r="D19" s="42">
        <v>5</v>
      </c>
      <c r="E19" s="42"/>
    </row>
    <row r="20" spans="1:5" x14ac:dyDescent="0.2">
      <c r="A20" s="44" t="s">
        <v>150</v>
      </c>
      <c r="B20" s="42">
        <v>18</v>
      </c>
      <c r="C20" s="42"/>
      <c r="D20" s="42">
        <v>6</v>
      </c>
      <c r="E20" s="42"/>
    </row>
    <row r="21" spans="1:5" x14ac:dyDescent="0.2">
      <c r="A21" s="44" t="s">
        <v>151</v>
      </c>
      <c r="B21" s="42">
        <v>19</v>
      </c>
      <c r="C21" s="42"/>
      <c r="D21" s="42">
        <v>7</v>
      </c>
      <c r="E21" s="42"/>
    </row>
    <row r="22" spans="1:5" x14ac:dyDescent="0.2">
      <c r="A22" s="44" t="s">
        <v>152</v>
      </c>
      <c r="B22" s="42">
        <v>20</v>
      </c>
      <c r="C22" s="42"/>
      <c r="D22" s="42">
        <v>8</v>
      </c>
      <c r="E22" s="42"/>
    </row>
    <row r="23" spans="1:5" x14ac:dyDescent="0.2">
      <c r="A23" s="44" t="s">
        <v>153</v>
      </c>
      <c r="B23" s="42">
        <v>21</v>
      </c>
      <c r="C23" s="67" t="s">
        <v>230</v>
      </c>
      <c r="D23" s="42">
        <v>9</v>
      </c>
      <c r="E23" s="42"/>
    </row>
    <row r="24" spans="1:5" x14ac:dyDescent="0.2">
      <c r="A24" s="44" t="s">
        <v>154</v>
      </c>
      <c r="B24" s="42">
        <v>22</v>
      </c>
      <c r="C24" s="42"/>
      <c r="D24" s="42">
        <v>10</v>
      </c>
      <c r="E24" s="42"/>
    </row>
    <row r="25" spans="1:5" x14ac:dyDescent="0.2">
      <c r="A25" s="44" t="s">
        <v>155</v>
      </c>
      <c r="B25" s="42">
        <v>23</v>
      </c>
      <c r="C25" s="42"/>
      <c r="D25" s="42">
        <v>11</v>
      </c>
      <c r="E25" s="42"/>
    </row>
    <row r="26" spans="1:5" x14ac:dyDescent="0.2">
      <c r="A26" s="44" t="s">
        <v>156</v>
      </c>
      <c r="B26" s="42">
        <v>24</v>
      </c>
      <c r="C26" s="42"/>
      <c r="D26" s="42">
        <v>12</v>
      </c>
      <c r="E26" s="42"/>
    </row>
    <row r="27" spans="1:5" x14ac:dyDescent="0.2">
      <c r="A27" s="44" t="s">
        <v>157</v>
      </c>
      <c r="B27" s="42">
        <v>25</v>
      </c>
      <c r="C27" s="42"/>
      <c r="D27" s="42">
        <v>15</v>
      </c>
      <c r="E27" s="42"/>
    </row>
    <row r="28" spans="1:5" x14ac:dyDescent="0.2">
      <c r="A28" s="44" t="s">
        <v>158</v>
      </c>
      <c r="B28" s="42">
        <v>26</v>
      </c>
      <c r="C28" s="42"/>
      <c r="D28" s="42">
        <v>16</v>
      </c>
      <c r="E28" s="42"/>
    </row>
    <row r="29" spans="1:5" x14ac:dyDescent="0.2">
      <c r="A29" s="44" t="s">
        <v>218</v>
      </c>
      <c r="B29" s="42">
        <v>27</v>
      </c>
      <c r="C29" s="42"/>
      <c r="D29" s="42">
        <v>17</v>
      </c>
      <c r="E29" s="42"/>
    </row>
    <row r="30" spans="1:5" x14ac:dyDescent="0.2">
      <c r="A30" s="44" t="s">
        <v>159</v>
      </c>
      <c r="B30" s="42">
        <v>28</v>
      </c>
      <c r="C30" s="42"/>
      <c r="D30" s="42"/>
      <c r="E30" s="42"/>
    </row>
    <row r="31" spans="1:5" x14ac:dyDescent="0.2">
      <c r="A31" s="44" t="s">
        <v>160</v>
      </c>
      <c r="B31" s="42">
        <v>29</v>
      </c>
      <c r="C31" s="42"/>
      <c r="D31" s="42"/>
      <c r="E31" s="42"/>
    </row>
    <row r="32" spans="1:5" x14ac:dyDescent="0.2">
      <c r="A32" s="44" t="s">
        <v>161</v>
      </c>
      <c r="B32" s="42">
        <v>30</v>
      </c>
      <c r="C32" s="42"/>
      <c r="D32" s="42"/>
      <c r="E32" s="42"/>
    </row>
    <row r="33" spans="1:5" x14ac:dyDescent="0.2">
      <c r="A33" s="44" t="s">
        <v>162</v>
      </c>
      <c r="B33" s="42">
        <v>31</v>
      </c>
      <c r="C33" s="42"/>
      <c r="D33" s="42"/>
      <c r="E33" s="42"/>
    </row>
    <row r="34" spans="1:5" x14ac:dyDescent="0.2">
      <c r="A34" s="44" t="s">
        <v>163</v>
      </c>
      <c r="B34" s="42">
        <v>32</v>
      </c>
      <c r="C34" s="42"/>
      <c r="D34" s="42"/>
      <c r="E34" s="42"/>
    </row>
    <row r="35" spans="1:5" x14ac:dyDescent="0.2">
      <c r="A35" s="44" t="s">
        <v>164</v>
      </c>
      <c r="B35" s="42">
        <v>33</v>
      </c>
      <c r="C35" s="42"/>
      <c r="D35" s="42"/>
      <c r="E35" s="42"/>
    </row>
    <row r="36" spans="1:5" x14ac:dyDescent="0.2">
      <c r="A36" s="44" t="s">
        <v>165</v>
      </c>
      <c r="B36" s="42">
        <v>34</v>
      </c>
      <c r="C36" s="42"/>
      <c r="D36" s="42"/>
      <c r="E36" s="42"/>
    </row>
    <row r="37" spans="1:5" x14ac:dyDescent="0.2">
      <c r="A37" s="44" t="s">
        <v>166</v>
      </c>
      <c r="B37" s="42">
        <v>35</v>
      </c>
      <c r="C37" s="42"/>
      <c r="D37" s="42"/>
      <c r="E37" s="42"/>
    </row>
    <row r="38" spans="1:5" x14ac:dyDescent="0.2">
      <c r="A38" s="44" t="s">
        <v>167</v>
      </c>
      <c r="B38" s="42">
        <v>36</v>
      </c>
      <c r="C38" s="42"/>
      <c r="D38" s="42"/>
      <c r="E38" s="42"/>
    </row>
    <row r="39" spans="1:5" x14ac:dyDescent="0.2">
      <c r="A39" s="44" t="s">
        <v>168</v>
      </c>
      <c r="B39" s="42">
        <v>37</v>
      </c>
      <c r="C39" s="72" t="s">
        <v>231</v>
      </c>
      <c r="D39" s="42">
        <v>18</v>
      </c>
      <c r="E39" s="42"/>
    </row>
    <row r="40" spans="1:5" x14ac:dyDescent="0.2">
      <c r="A40" s="44" t="s">
        <v>169</v>
      </c>
      <c r="B40" s="42">
        <v>38</v>
      </c>
      <c r="C40" s="73" t="s">
        <v>232</v>
      </c>
      <c r="D40" s="42">
        <v>19</v>
      </c>
      <c r="E40" s="42"/>
    </row>
    <row r="41" spans="1:5" x14ac:dyDescent="0.2">
      <c r="A41" s="44" t="s">
        <v>170</v>
      </c>
      <c r="B41" s="42">
        <v>39</v>
      </c>
      <c r="C41" s="42"/>
      <c r="D41" s="42"/>
      <c r="E41" s="42"/>
    </row>
    <row r="42" spans="1:5" x14ac:dyDescent="0.2">
      <c r="A42" s="44" t="s">
        <v>171</v>
      </c>
      <c r="B42" s="42">
        <v>40</v>
      </c>
      <c r="C42" s="42"/>
      <c r="D42" s="42"/>
      <c r="E42" s="42"/>
    </row>
    <row r="43" spans="1:5" x14ac:dyDescent="0.2">
      <c r="A43" s="44" t="s">
        <v>172</v>
      </c>
      <c r="B43" s="42">
        <v>41</v>
      </c>
      <c r="C43" s="42"/>
      <c r="D43" s="42"/>
      <c r="E43" s="42"/>
    </row>
    <row r="44" spans="1:5" x14ac:dyDescent="0.2">
      <c r="A44" s="44" t="s">
        <v>173</v>
      </c>
      <c r="B44" s="42">
        <v>42</v>
      </c>
      <c r="C44" s="42"/>
      <c r="D44" s="42"/>
      <c r="E44" s="42"/>
    </row>
    <row r="45" spans="1:5" x14ac:dyDescent="0.2">
      <c r="A45" s="44" t="s">
        <v>175</v>
      </c>
      <c r="B45" s="42">
        <v>43</v>
      </c>
      <c r="C45" s="42">
        <v>8</v>
      </c>
      <c r="D45" s="42"/>
      <c r="E45" s="42"/>
    </row>
    <row r="46" spans="1:5" x14ac:dyDescent="0.2">
      <c r="A46" s="44" t="s">
        <v>174</v>
      </c>
      <c r="B46" s="42">
        <v>44</v>
      </c>
      <c r="C46" s="42">
        <v>9</v>
      </c>
      <c r="D46" s="42"/>
      <c r="E46" s="42"/>
    </row>
    <row r="47" spans="1:5" x14ac:dyDescent="0.2">
      <c r="A47" s="44" t="s">
        <v>185</v>
      </c>
      <c r="B47" s="42">
        <v>45</v>
      </c>
      <c r="C47" s="42"/>
      <c r="D47" s="42"/>
      <c r="E47" s="42"/>
    </row>
    <row r="48" spans="1:5" x14ac:dyDescent="0.2">
      <c r="A48" s="44" t="s">
        <v>186</v>
      </c>
      <c r="B48" s="42">
        <v>46</v>
      </c>
      <c r="C48" s="42"/>
      <c r="D48" s="42"/>
      <c r="E48" s="42"/>
    </row>
    <row r="49" spans="1:5" x14ac:dyDescent="0.2">
      <c r="A49" s="44" t="s">
        <v>187</v>
      </c>
      <c r="B49" s="42">
        <v>47</v>
      </c>
      <c r="C49" s="42"/>
      <c r="D49" s="42">
        <v>20</v>
      </c>
      <c r="E49" s="42">
        <v>1</v>
      </c>
    </row>
    <row r="50" spans="1:5" x14ac:dyDescent="0.2">
      <c r="A50" s="44" t="s">
        <v>188</v>
      </c>
      <c r="B50" s="42">
        <v>48</v>
      </c>
      <c r="C50" s="42"/>
      <c r="D50" s="42">
        <v>21</v>
      </c>
      <c r="E50" s="42">
        <v>2</v>
      </c>
    </row>
    <row r="51" spans="1:5" x14ac:dyDescent="0.2">
      <c r="A51" s="44" t="s">
        <v>219</v>
      </c>
      <c r="B51" s="42">
        <v>49</v>
      </c>
      <c r="C51" s="42">
        <v>11</v>
      </c>
      <c r="D51" s="42">
        <v>22</v>
      </c>
      <c r="E51" s="42"/>
    </row>
    <row r="52" spans="1:5" x14ac:dyDescent="0.2">
      <c r="A52" s="44" t="s">
        <v>220</v>
      </c>
      <c r="B52" s="42">
        <v>50</v>
      </c>
      <c r="C52" s="42">
        <v>12</v>
      </c>
      <c r="D52" s="42">
        <v>23</v>
      </c>
      <c r="E52" s="42"/>
    </row>
    <row r="53" spans="1:5" x14ac:dyDescent="0.2">
      <c r="A53" s="44" t="s">
        <v>221</v>
      </c>
      <c r="B53" s="42">
        <v>51</v>
      </c>
      <c r="C53" s="42">
        <v>13</v>
      </c>
      <c r="D53" s="42">
        <v>24</v>
      </c>
      <c r="E53" s="42"/>
    </row>
    <row r="54" spans="1:5" x14ac:dyDescent="0.2">
      <c r="A54" s="44" t="s">
        <v>222</v>
      </c>
      <c r="B54" s="42">
        <v>52</v>
      </c>
      <c r="C54" s="42">
        <v>14</v>
      </c>
      <c r="D54" s="42">
        <v>25</v>
      </c>
      <c r="E54" s="42"/>
    </row>
    <row r="55" spans="1:5" x14ac:dyDescent="0.2">
      <c r="A55" s="44" t="s">
        <v>223</v>
      </c>
      <c r="B55" s="42">
        <v>53</v>
      </c>
      <c r="C55" s="42"/>
      <c r="D55" s="42"/>
      <c r="E55" s="42"/>
    </row>
    <row r="56" spans="1:5" x14ac:dyDescent="0.2">
      <c r="A56" s="44" t="s">
        <v>224</v>
      </c>
      <c r="B56" s="42">
        <v>54</v>
      </c>
      <c r="C56" s="42"/>
      <c r="D56" s="42"/>
      <c r="E56" s="42"/>
    </row>
    <row r="57" spans="1:5" x14ac:dyDescent="0.2">
      <c r="A57" s="44" t="s">
        <v>225</v>
      </c>
      <c r="B57" s="42">
        <v>55</v>
      </c>
      <c r="C57" s="42"/>
      <c r="D57" s="42"/>
      <c r="E57" s="42"/>
    </row>
    <row r="58" spans="1:5" x14ac:dyDescent="0.2">
      <c r="A58" s="44" t="s">
        <v>226</v>
      </c>
      <c r="B58" s="42">
        <v>56</v>
      </c>
      <c r="C58" s="42"/>
      <c r="D58" s="42"/>
      <c r="E58" s="42"/>
    </row>
    <row r="59" spans="1:5" x14ac:dyDescent="0.2">
      <c r="A59" s="68" t="s">
        <v>227</v>
      </c>
      <c r="B59" s="69">
        <v>57</v>
      </c>
      <c r="C59" s="42">
        <v>15</v>
      </c>
      <c r="D59" s="42">
        <v>26</v>
      </c>
      <c r="E59" s="3"/>
    </row>
    <row r="60" spans="1:5" x14ac:dyDescent="0.2">
      <c r="A60" s="68" t="s">
        <v>228</v>
      </c>
      <c r="B60" s="69">
        <v>58</v>
      </c>
      <c r="C60" s="42">
        <v>16</v>
      </c>
      <c r="D60" s="42">
        <v>27</v>
      </c>
      <c r="E60" s="3"/>
    </row>
    <row r="61" spans="1:5" x14ac:dyDescent="0.2">
      <c r="A61" s="44" t="s">
        <v>236</v>
      </c>
      <c r="B61" s="42">
        <v>59</v>
      </c>
      <c r="C61" s="42"/>
      <c r="D61" s="42"/>
      <c r="E61" s="42"/>
    </row>
    <row r="62" spans="1:5" x14ac:dyDescent="0.2">
      <c r="A62" s="44"/>
      <c r="B62" s="42"/>
      <c r="C62" s="42"/>
      <c r="D62" s="42"/>
      <c r="E62" s="42"/>
    </row>
    <row r="63" spans="1:5" x14ac:dyDescent="0.2">
      <c r="A63" s="44"/>
      <c r="B63" s="42"/>
      <c r="C63" s="42"/>
      <c r="D63" s="42"/>
      <c r="E63" s="42"/>
    </row>
    <row r="64" spans="1:5" x14ac:dyDescent="0.2">
      <c r="A64" s="44"/>
      <c r="B64" s="42"/>
      <c r="C64" s="42"/>
      <c r="D64" s="42"/>
      <c r="E64" s="42"/>
    </row>
    <row r="65" spans="1:5" x14ac:dyDescent="0.2">
      <c r="A65" s="44"/>
      <c r="B65" s="42"/>
      <c r="C65" s="42"/>
      <c r="D65" s="42"/>
      <c r="E65" s="42"/>
    </row>
    <row r="66" spans="1:5" x14ac:dyDescent="0.2">
      <c r="A66" s="44"/>
      <c r="B66" s="42"/>
      <c r="C66" s="42"/>
      <c r="D66" s="42"/>
      <c r="E66" s="42"/>
    </row>
    <row r="67" spans="1:5" x14ac:dyDescent="0.2">
      <c r="A67" s="44"/>
      <c r="B67" s="42"/>
      <c r="C67" s="42"/>
      <c r="D67" s="42"/>
      <c r="E67" s="42"/>
    </row>
    <row r="68" spans="1:5" x14ac:dyDescent="0.2">
      <c r="A68" s="44"/>
      <c r="B68" s="42"/>
      <c r="C68" s="42"/>
      <c r="D68" s="42"/>
      <c r="E68" s="42"/>
    </row>
    <row r="69" spans="1:5" x14ac:dyDescent="0.2">
      <c r="A69" s="44"/>
      <c r="B69" s="42"/>
      <c r="C69" s="42"/>
      <c r="D69" s="42"/>
      <c r="E69" s="42"/>
    </row>
    <row r="70" spans="1:5" x14ac:dyDescent="0.2">
      <c r="A70" s="44"/>
      <c r="B70" s="42"/>
      <c r="C70" s="42"/>
      <c r="D70" s="42"/>
      <c r="E70" s="42"/>
    </row>
    <row r="71" spans="1:5" x14ac:dyDescent="0.2">
      <c r="A71" s="44"/>
      <c r="B71" s="42"/>
      <c r="C71" s="42"/>
      <c r="D71" s="42"/>
      <c r="E71" s="42"/>
    </row>
    <row r="72" spans="1:5" x14ac:dyDescent="0.2">
      <c r="A72" s="44"/>
      <c r="B72" s="42"/>
      <c r="C72" s="42"/>
      <c r="D72" s="42"/>
      <c r="E72" s="42"/>
    </row>
    <row r="73" spans="1:5" x14ac:dyDescent="0.2">
      <c r="A73" s="44"/>
      <c r="B73" s="42"/>
      <c r="C73" s="42"/>
      <c r="D73" s="42"/>
      <c r="E73" s="42"/>
    </row>
    <row r="74" spans="1:5" x14ac:dyDescent="0.2">
      <c r="A74" s="44"/>
      <c r="B74" s="42"/>
      <c r="C74" s="42"/>
      <c r="D74" s="42"/>
      <c r="E74" s="42"/>
    </row>
    <row r="75" spans="1:5" x14ac:dyDescent="0.2">
      <c r="A75" s="44"/>
      <c r="B75" s="42"/>
      <c r="C75" s="42"/>
      <c r="D75" s="42"/>
      <c r="E75" s="42"/>
    </row>
    <row r="77" spans="1:5" x14ac:dyDescent="0.2">
      <c r="A77" s="77" t="s">
        <v>233</v>
      </c>
      <c r="B77" s="78"/>
      <c r="C77" s="78"/>
      <c r="D77" s="78"/>
      <c r="E77" s="78"/>
    </row>
    <row r="78" spans="1:5" ht="30" customHeight="1" x14ac:dyDescent="0.2">
      <c r="A78" s="79" t="s">
        <v>234</v>
      </c>
      <c r="B78" s="78"/>
      <c r="C78" s="78"/>
      <c r="D78" s="78"/>
      <c r="E78" s="78"/>
    </row>
  </sheetData>
  <mergeCells count="2">
    <mergeCell ref="A77:E77"/>
    <mergeCell ref="A78:E78"/>
  </mergeCells>
  <pageMargins left="0.51181102362204722" right="0.51181102362204722" top="0.74803149606299213" bottom="0.74803149606299213" header="0.31496062992125984" footer="0.31496062992125984"/>
  <pageSetup paperSize="9" fitToHeight="2" orientation="portrait" horizontalDpi="1200" verticalDpi="1200" r:id="rId1"/>
  <headerFooter>
    <oddHeader>&amp;LHoppenbrouwers
RLD Automation&amp;C&amp;A&amp;RBrabant Water
Water productie bedrijf Eindhoven</oddHeader>
    <oddFooter>&amp;L&amp;F&amp;R&amp;D   Pagina &amp;P van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4"/>
  <sheetViews>
    <sheetView view="pageBreakPreview" topLeftCell="A22" zoomScale="89" zoomScaleNormal="100" zoomScaleSheetLayoutView="89" workbookViewId="0">
      <selection activeCell="B106" sqref="B106"/>
    </sheetView>
  </sheetViews>
  <sheetFormatPr defaultRowHeight="12.75" x14ac:dyDescent="0.2"/>
  <cols>
    <col min="1" max="1" width="35.42578125" customWidth="1"/>
    <col min="2" max="2" width="37.140625" customWidth="1"/>
    <col min="3" max="3" width="23.140625" customWidth="1"/>
    <col min="4" max="4" width="50.140625" customWidth="1"/>
  </cols>
  <sheetData>
    <row r="1" spans="1:4" ht="13.5" thickBot="1" x14ac:dyDescent="0.25"/>
    <row r="2" spans="1:4" ht="13.5" thickBot="1" x14ac:dyDescent="0.25">
      <c r="A2" s="57" t="s">
        <v>125</v>
      </c>
      <c r="B2" s="58" t="s">
        <v>121</v>
      </c>
      <c r="C2" s="58" t="s">
        <v>120</v>
      </c>
      <c r="D2" s="58" t="s">
        <v>25</v>
      </c>
    </row>
    <row r="3" spans="1:4" x14ac:dyDescent="0.2">
      <c r="A3" s="45"/>
      <c r="B3" s="46" t="s">
        <v>138</v>
      </c>
      <c r="C3" s="46">
        <v>400430</v>
      </c>
      <c r="D3" s="59" t="s">
        <v>245</v>
      </c>
    </row>
    <row r="4" spans="1:4" x14ac:dyDescent="0.2">
      <c r="A4" s="45" t="s">
        <v>252</v>
      </c>
      <c r="B4" s="46" t="s">
        <v>124</v>
      </c>
      <c r="C4" s="46">
        <v>400431</v>
      </c>
      <c r="D4" s="59" t="s">
        <v>126</v>
      </c>
    </row>
    <row r="5" spans="1:4" x14ac:dyDescent="0.2">
      <c r="A5" s="45" t="s">
        <v>251</v>
      </c>
      <c r="B5" s="63" t="s">
        <v>198</v>
      </c>
      <c r="C5" s="46">
        <v>400432</v>
      </c>
      <c r="D5" s="61" t="s">
        <v>209</v>
      </c>
    </row>
    <row r="6" spans="1:4" x14ac:dyDescent="0.2">
      <c r="A6" s="45" t="s">
        <v>250</v>
      </c>
      <c r="B6" s="63" t="s">
        <v>197</v>
      </c>
      <c r="C6" s="46">
        <v>400433</v>
      </c>
      <c r="D6" s="61" t="s">
        <v>210</v>
      </c>
    </row>
    <row r="7" spans="1:4" x14ac:dyDescent="0.2">
      <c r="A7" s="45" t="s">
        <v>249</v>
      </c>
      <c r="B7" s="63" t="s">
        <v>196</v>
      </c>
      <c r="C7" s="46">
        <v>400434</v>
      </c>
      <c r="D7" s="61" t="s">
        <v>211</v>
      </c>
    </row>
    <row r="8" spans="1:4" x14ac:dyDescent="0.2">
      <c r="A8" s="44" t="s">
        <v>248</v>
      </c>
      <c r="B8" s="63" t="s">
        <v>246</v>
      </c>
      <c r="C8" s="46" t="s">
        <v>247</v>
      </c>
      <c r="D8" s="60" t="s">
        <v>253</v>
      </c>
    </row>
    <row r="9" spans="1:4" x14ac:dyDescent="0.2">
      <c r="A9" s="44"/>
      <c r="B9" s="42"/>
      <c r="C9" s="42"/>
      <c r="D9" s="60"/>
    </row>
    <row r="10" spans="1:4" x14ac:dyDescent="0.2">
      <c r="A10" s="44"/>
      <c r="B10" s="42"/>
      <c r="C10" s="42"/>
      <c r="D10" s="60"/>
    </row>
    <row r="11" spans="1:4" x14ac:dyDescent="0.2">
      <c r="A11" s="44"/>
      <c r="B11" s="42"/>
      <c r="C11" s="42"/>
      <c r="D11" s="60"/>
    </row>
    <row r="12" spans="1:4" x14ac:dyDescent="0.2">
      <c r="A12" s="44"/>
      <c r="B12" s="42"/>
      <c r="C12" s="42"/>
      <c r="D12" s="60"/>
    </row>
    <row r="13" spans="1:4" x14ac:dyDescent="0.2">
      <c r="A13" s="44"/>
      <c r="B13" s="42"/>
      <c r="C13" s="42"/>
      <c r="D13" s="60"/>
    </row>
    <row r="14" spans="1:4" x14ac:dyDescent="0.2">
      <c r="A14" s="44"/>
      <c r="B14" s="42"/>
      <c r="C14" s="42"/>
      <c r="D14" s="60"/>
    </row>
    <row r="15" spans="1:4" x14ac:dyDescent="0.2">
      <c r="A15" s="44"/>
      <c r="B15" s="42"/>
      <c r="C15" s="42"/>
      <c r="D15" s="60"/>
    </row>
    <row r="16" spans="1:4" x14ac:dyDescent="0.2">
      <c r="A16" s="44"/>
      <c r="B16" s="42"/>
      <c r="C16" s="42"/>
      <c r="D16" s="60"/>
    </row>
    <row r="17" spans="1:4" x14ac:dyDescent="0.2">
      <c r="A17" s="44"/>
      <c r="B17" s="42"/>
      <c r="C17" s="42"/>
      <c r="D17" s="60"/>
    </row>
    <row r="18" spans="1:4" x14ac:dyDescent="0.2">
      <c r="A18" s="44"/>
      <c r="B18" s="42"/>
      <c r="C18" s="42"/>
      <c r="D18" s="60"/>
    </row>
    <row r="19" spans="1:4" x14ac:dyDescent="0.2">
      <c r="A19" s="44"/>
      <c r="B19" s="42"/>
      <c r="C19" s="42"/>
      <c r="D19" s="60"/>
    </row>
    <row r="20" spans="1:4" ht="13.5" thickBot="1" x14ac:dyDescent="0.25">
      <c r="A20" s="44"/>
      <c r="B20" s="42"/>
      <c r="C20" s="42"/>
      <c r="D20" s="60"/>
    </row>
    <row r="21" spans="1:4" ht="13.5" thickBot="1" x14ac:dyDescent="0.25">
      <c r="A21" s="55" t="s">
        <v>199</v>
      </c>
      <c r="B21" s="56" t="s">
        <v>121</v>
      </c>
      <c r="C21" s="56" t="s">
        <v>120</v>
      </c>
      <c r="D21" s="56" t="s">
        <v>25</v>
      </c>
    </row>
    <row r="22" spans="1:4" x14ac:dyDescent="0.2">
      <c r="A22" s="45"/>
      <c r="B22" s="63" t="s">
        <v>200</v>
      </c>
      <c r="C22" s="46">
        <v>400445</v>
      </c>
      <c r="D22" s="59" t="s">
        <v>245</v>
      </c>
    </row>
    <row r="23" spans="1:4" x14ac:dyDescent="0.2">
      <c r="A23" s="45" t="s">
        <v>252</v>
      </c>
      <c r="B23" s="63" t="s">
        <v>201</v>
      </c>
      <c r="C23" s="46">
        <v>400446</v>
      </c>
      <c r="D23" s="61" t="s">
        <v>205</v>
      </c>
    </row>
    <row r="24" spans="1:4" x14ac:dyDescent="0.2">
      <c r="A24" s="45" t="s">
        <v>251</v>
      </c>
      <c r="B24" s="63" t="s">
        <v>202</v>
      </c>
      <c r="C24" s="46">
        <v>400447</v>
      </c>
      <c r="D24" s="62" t="s">
        <v>207</v>
      </c>
    </row>
    <row r="25" spans="1:4" x14ac:dyDescent="0.2">
      <c r="A25" s="45" t="s">
        <v>250</v>
      </c>
      <c r="B25" s="63" t="s">
        <v>203</v>
      </c>
      <c r="C25" s="46">
        <v>400448</v>
      </c>
      <c r="D25" s="62" t="s">
        <v>206</v>
      </c>
    </row>
    <row r="26" spans="1:4" x14ac:dyDescent="0.2">
      <c r="A26" s="45" t="s">
        <v>249</v>
      </c>
      <c r="B26" s="63" t="s">
        <v>204</v>
      </c>
      <c r="C26" s="46">
        <v>400449</v>
      </c>
      <c r="D26" s="62" t="s">
        <v>208</v>
      </c>
    </row>
    <row r="27" spans="1:4" x14ac:dyDescent="0.2">
      <c r="A27" s="44"/>
      <c r="B27" s="42"/>
      <c r="C27" s="42"/>
      <c r="D27" s="60"/>
    </row>
    <row r="28" spans="1:4" x14ac:dyDescent="0.2">
      <c r="A28" s="44"/>
      <c r="B28" s="42"/>
      <c r="C28" s="42"/>
      <c r="D28" s="60"/>
    </row>
    <row r="29" spans="1:4" x14ac:dyDescent="0.2">
      <c r="A29" s="44"/>
      <c r="B29" s="42"/>
      <c r="C29" s="42"/>
      <c r="D29" s="60"/>
    </row>
    <row r="30" spans="1:4" x14ac:dyDescent="0.2">
      <c r="A30" s="44"/>
      <c r="B30" s="42"/>
      <c r="C30" s="42"/>
      <c r="D30" s="60"/>
    </row>
    <row r="31" spans="1:4" x14ac:dyDescent="0.2">
      <c r="A31" s="44"/>
      <c r="B31" s="42"/>
      <c r="C31" s="42"/>
      <c r="D31" s="60"/>
    </row>
    <row r="32" spans="1:4" x14ac:dyDescent="0.2">
      <c r="A32" s="44"/>
      <c r="B32" s="42"/>
      <c r="C32" s="42"/>
      <c r="D32" s="60"/>
    </row>
    <row r="33" spans="1:4" x14ac:dyDescent="0.2">
      <c r="A33" s="44"/>
      <c r="B33" s="42"/>
      <c r="C33" s="42"/>
      <c r="D33" s="60"/>
    </row>
    <row r="34" spans="1:4" x14ac:dyDescent="0.2">
      <c r="A34" s="44"/>
      <c r="B34" s="42"/>
      <c r="C34" s="42"/>
      <c r="D34" s="60"/>
    </row>
    <row r="35" spans="1:4" x14ac:dyDescent="0.2">
      <c r="A35" s="44"/>
      <c r="B35" s="42"/>
      <c r="C35" s="42"/>
      <c r="D35" s="60"/>
    </row>
    <row r="36" spans="1:4" x14ac:dyDescent="0.2">
      <c r="A36" s="44"/>
      <c r="B36" s="42"/>
      <c r="C36" s="42"/>
      <c r="D36" s="60"/>
    </row>
    <row r="37" spans="1:4" x14ac:dyDescent="0.2">
      <c r="A37" s="44"/>
      <c r="B37" s="42"/>
      <c r="C37" s="42"/>
      <c r="D37" s="60"/>
    </row>
    <row r="38" spans="1:4" x14ac:dyDescent="0.2">
      <c r="A38" s="44"/>
      <c r="B38" s="42"/>
      <c r="C38" s="42"/>
      <c r="D38" s="60"/>
    </row>
    <row r="39" spans="1:4" ht="13.5" thickBot="1" x14ac:dyDescent="0.25">
      <c r="A39" s="44"/>
      <c r="B39" s="42"/>
      <c r="C39" s="42"/>
      <c r="D39" s="60"/>
    </row>
    <row r="40" spans="1:4" ht="13.5" thickBot="1" x14ac:dyDescent="0.25">
      <c r="A40" s="57" t="s">
        <v>191</v>
      </c>
      <c r="B40" s="58" t="s">
        <v>121</v>
      </c>
      <c r="C40" s="58" t="s">
        <v>120</v>
      </c>
      <c r="D40" s="58" t="s">
        <v>25</v>
      </c>
    </row>
    <row r="41" spans="1:4" x14ac:dyDescent="0.2">
      <c r="A41" s="45"/>
      <c r="B41" s="46" t="s">
        <v>193</v>
      </c>
      <c r="C41" s="46">
        <v>400400</v>
      </c>
      <c r="D41" s="61" t="s">
        <v>245</v>
      </c>
    </row>
    <row r="42" spans="1:4" x14ac:dyDescent="0.2">
      <c r="A42" s="45" t="s">
        <v>254</v>
      </c>
      <c r="B42" s="46" t="s">
        <v>192</v>
      </c>
      <c r="C42" s="46">
        <v>400401</v>
      </c>
      <c r="D42" s="61" t="s">
        <v>194</v>
      </c>
    </row>
    <row r="43" spans="1:4" x14ac:dyDescent="0.2">
      <c r="A43" s="43"/>
      <c r="B43" s="46"/>
      <c r="C43" s="46"/>
      <c r="D43" s="62"/>
    </row>
    <row r="44" spans="1:4" x14ac:dyDescent="0.2">
      <c r="A44" s="43"/>
      <c r="B44" s="63"/>
      <c r="C44" s="42"/>
      <c r="D44" s="62"/>
    </row>
    <row r="45" spans="1:4" x14ac:dyDescent="0.2">
      <c r="A45" s="44"/>
      <c r="B45" s="63"/>
      <c r="C45" s="42"/>
      <c r="D45" s="62"/>
    </row>
    <row r="46" spans="1:4" x14ac:dyDescent="0.2">
      <c r="A46" s="44"/>
      <c r="B46" s="42"/>
      <c r="C46" s="42"/>
      <c r="D46" s="60"/>
    </row>
    <row r="47" spans="1:4" x14ac:dyDescent="0.2">
      <c r="A47" s="44"/>
      <c r="B47" s="42"/>
      <c r="C47" s="42"/>
      <c r="D47" s="60"/>
    </row>
    <row r="48" spans="1:4" x14ac:dyDescent="0.2">
      <c r="A48" s="44"/>
      <c r="B48" s="42"/>
      <c r="C48" s="42"/>
      <c r="D48" s="60"/>
    </row>
    <row r="49" spans="1:4" x14ac:dyDescent="0.2">
      <c r="A49" s="44"/>
      <c r="B49" s="42"/>
      <c r="C49" s="42"/>
      <c r="D49" s="60"/>
    </row>
    <row r="50" spans="1:4" x14ac:dyDescent="0.2">
      <c r="A50" s="44"/>
      <c r="B50" s="42"/>
      <c r="C50" s="42"/>
      <c r="D50" s="60"/>
    </row>
    <row r="51" spans="1:4" x14ac:dyDescent="0.2">
      <c r="A51" s="44"/>
      <c r="B51" s="42"/>
      <c r="C51" s="42"/>
      <c r="D51" s="60"/>
    </row>
    <row r="52" spans="1:4" x14ac:dyDescent="0.2">
      <c r="A52" s="44"/>
      <c r="B52" s="42"/>
      <c r="C52" s="42"/>
      <c r="D52" s="60"/>
    </row>
    <row r="53" spans="1:4" x14ac:dyDescent="0.2">
      <c r="A53" s="44"/>
      <c r="B53" s="42"/>
      <c r="C53" s="42"/>
      <c r="D53" s="60"/>
    </row>
    <row r="54" spans="1:4" x14ac:dyDescent="0.2">
      <c r="A54" s="44"/>
      <c r="B54" s="42"/>
      <c r="C54" s="42"/>
      <c r="D54" s="60"/>
    </row>
    <row r="55" spans="1:4" x14ac:dyDescent="0.2">
      <c r="A55" s="44"/>
      <c r="B55" s="42"/>
      <c r="C55" s="42"/>
      <c r="D55" s="60"/>
    </row>
    <row r="56" spans="1:4" x14ac:dyDescent="0.2">
      <c r="A56" s="44"/>
      <c r="B56" s="42"/>
      <c r="C56" s="42"/>
      <c r="D56" s="60"/>
    </row>
    <row r="57" spans="1:4" x14ac:dyDescent="0.2">
      <c r="A57" s="44"/>
      <c r="B57" s="42"/>
      <c r="C57" s="42"/>
      <c r="D57" s="60"/>
    </row>
    <row r="58" spans="1:4" ht="13.5" thickBot="1" x14ac:dyDescent="0.25">
      <c r="A58" s="44"/>
      <c r="B58" s="42"/>
      <c r="C58" s="42"/>
      <c r="D58" s="60"/>
    </row>
    <row r="59" spans="1:4" ht="13.5" thickBot="1" x14ac:dyDescent="0.25">
      <c r="A59" s="55" t="s">
        <v>212</v>
      </c>
      <c r="B59" s="56" t="s">
        <v>121</v>
      </c>
      <c r="C59" s="56" t="s">
        <v>120</v>
      </c>
      <c r="D59" s="56" t="s">
        <v>25</v>
      </c>
    </row>
    <row r="60" spans="1:4" x14ac:dyDescent="0.2">
      <c r="A60" s="45"/>
      <c r="B60" s="63" t="s">
        <v>216</v>
      </c>
      <c r="C60" s="46">
        <v>400415</v>
      </c>
      <c r="D60" s="61" t="s">
        <v>245</v>
      </c>
    </row>
    <row r="61" spans="1:4" x14ac:dyDescent="0.2">
      <c r="A61" s="45"/>
      <c r="B61" s="46"/>
      <c r="C61" s="46"/>
      <c r="D61" s="61"/>
    </row>
    <row r="62" spans="1:4" x14ac:dyDescent="0.2">
      <c r="A62" s="43"/>
      <c r="B62" s="46"/>
      <c r="C62" s="46"/>
      <c r="D62" s="62"/>
    </row>
    <row r="63" spans="1:4" x14ac:dyDescent="0.2">
      <c r="A63" s="43"/>
      <c r="B63" s="63"/>
      <c r="C63" s="42"/>
      <c r="D63" s="62"/>
    </row>
    <row r="64" spans="1:4" x14ac:dyDescent="0.2">
      <c r="A64" s="44"/>
      <c r="B64" s="63"/>
      <c r="C64" s="42"/>
      <c r="D64" s="62"/>
    </row>
    <row r="65" spans="1:4" x14ac:dyDescent="0.2">
      <c r="A65" s="44"/>
      <c r="B65" s="42"/>
      <c r="C65" s="42"/>
      <c r="D65" s="60"/>
    </row>
    <row r="66" spans="1:4" x14ac:dyDescent="0.2">
      <c r="A66" s="44"/>
      <c r="B66" s="42"/>
      <c r="C66" s="42"/>
      <c r="D66" s="60"/>
    </row>
    <row r="67" spans="1:4" x14ac:dyDescent="0.2">
      <c r="A67" s="44"/>
      <c r="B67" s="42"/>
      <c r="C67" s="42"/>
      <c r="D67" s="60"/>
    </row>
    <row r="68" spans="1:4" x14ac:dyDescent="0.2">
      <c r="A68" s="44"/>
      <c r="B68" s="42"/>
      <c r="C68" s="42"/>
      <c r="D68" s="60"/>
    </row>
    <row r="69" spans="1:4" x14ac:dyDescent="0.2">
      <c r="A69" s="44"/>
      <c r="B69" s="42"/>
      <c r="C69" s="42"/>
      <c r="D69" s="60"/>
    </row>
    <row r="70" spans="1:4" x14ac:dyDescent="0.2">
      <c r="A70" s="44"/>
      <c r="B70" s="42"/>
      <c r="C70" s="42"/>
      <c r="D70" s="60"/>
    </row>
    <row r="71" spans="1:4" x14ac:dyDescent="0.2">
      <c r="A71" s="44"/>
      <c r="B71" s="42"/>
      <c r="C71" s="42"/>
      <c r="D71" s="60"/>
    </row>
    <row r="72" spans="1:4" x14ac:dyDescent="0.2">
      <c r="A72" s="44"/>
      <c r="B72" s="42"/>
      <c r="C72" s="42"/>
      <c r="D72" s="60"/>
    </row>
    <row r="73" spans="1:4" x14ac:dyDescent="0.2">
      <c r="A73" s="44"/>
      <c r="B73" s="42"/>
      <c r="C73" s="42"/>
      <c r="D73" s="60"/>
    </row>
    <row r="74" spans="1:4" x14ac:dyDescent="0.2">
      <c r="A74" s="44"/>
      <c r="B74" s="42"/>
      <c r="C74" s="42"/>
      <c r="D74" s="60"/>
    </row>
    <row r="75" spans="1:4" x14ac:dyDescent="0.2">
      <c r="A75" s="44"/>
      <c r="B75" s="42"/>
      <c r="C75" s="42"/>
      <c r="D75" s="60"/>
    </row>
    <row r="76" spans="1:4" x14ac:dyDescent="0.2">
      <c r="A76" s="44"/>
      <c r="B76" s="42"/>
      <c r="C76" s="42"/>
      <c r="D76" s="60"/>
    </row>
    <row r="77" spans="1:4" ht="13.5" thickBot="1" x14ac:dyDescent="0.25">
      <c r="A77" s="44"/>
      <c r="B77" s="42"/>
      <c r="C77" s="42"/>
      <c r="D77" s="60"/>
    </row>
    <row r="78" spans="1:4" ht="13.5" thickBot="1" x14ac:dyDescent="0.25">
      <c r="A78" s="57" t="s">
        <v>213</v>
      </c>
      <c r="B78" s="58" t="s">
        <v>121</v>
      </c>
      <c r="C78" s="58" t="s">
        <v>120</v>
      </c>
      <c r="D78" s="58" t="s">
        <v>25</v>
      </c>
    </row>
    <row r="79" spans="1:4" x14ac:dyDescent="0.2">
      <c r="A79" s="45"/>
      <c r="B79" s="63" t="s">
        <v>214</v>
      </c>
      <c r="C79" s="46">
        <v>400460</v>
      </c>
      <c r="D79" s="61" t="s">
        <v>245</v>
      </c>
    </row>
    <row r="80" spans="1:4" x14ac:dyDescent="0.2">
      <c r="A80" s="45"/>
      <c r="B80" s="46"/>
      <c r="C80" s="46"/>
      <c r="D80" s="61"/>
    </row>
    <row r="81" spans="1:4" x14ac:dyDescent="0.2">
      <c r="A81" s="43"/>
      <c r="B81" s="46"/>
      <c r="C81" s="46"/>
      <c r="D81" s="62"/>
    </row>
    <row r="82" spans="1:4" x14ac:dyDescent="0.2">
      <c r="A82" s="43"/>
      <c r="B82" s="63"/>
      <c r="C82" s="42"/>
      <c r="D82" s="62"/>
    </row>
    <row r="83" spans="1:4" x14ac:dyDescent="0.2">
      <c r="A83" s="44"/>
      <c r="B83" s="63"/>
      <c r="C83" s="42"/>
      <c r="D83" s="62"/>
    </row>
    <row r="84" spans="1:4" x14ac:dyDescent="0.2">
      <c r="A84" s="44"/>
      <c r="B84" s="42"/>
      <c r="C84" s="42"/>
      <c r="D84" s="60"/>
    </row>
    <row r="85" spans="1:4" x14ac:dyDescent="0.2">
      <c r="A85" s="44"/>
      <c r="B85" s="42"/>
      <c r="C85" s="42"/>
      <c r="D85" s="60"/>
    </row>
    <row r="86" spans="1:4" x14ac:dyDescent="0.2">
      <c r="A86" s="44"/>
      <c r="B86" s="42"/>
      <c r="C86" s="42"/>
      <c r="D86" s="60"/>
    </row>
    <row r="87" spans="1:4" x14ac:dyDescent="0.2">
      <c r="A87" s="44"/>
      <c r="B87" s="42"/>
      <c r="C87" s="42"/>
      <c r="D87" s="60"/>
    </row>
    <row r="88" spans="1:4" x14ac:dyDescent="0.2">
      <c r="A88" s="44"/>
      <c r="B88" s="42"/>
      <c r="C88" s="42"/>
      <c r="D88" s="60"/>
    </row>
    <row r="89" spans="1:4" x14ac:dyDescent="0.2">
      <c r="A89" s="44"/>
      <c r="B89" s="42"/>
      <c r="C89" s="42"/>
      <c r="D89" s="60"/>
    </row>
    <row r="90" spans="1:4" x14ac:dyDescent="0.2">
      <c r="A90" s="44"/>
      <c r="B90" s="42"/>
      <c r="C90" s="42"/>
      <c r="D90" s="60"/>
    </row>
    <row r="91" spans="1:4" x14ac:dyDescent="0.2">
      <c r="A91" s="44"/>
      <c r="B91" s="42"/>
      <c r="C91" s="42"/>
      <c r="D91" s="60"/>
    </row>
    <row r="92" spans="1:4" x14ac:dyDescent="0.2">
      <c r="A92" s="44"/>
      <c r="B92" s="42"/>
      <c r="C92" s="42"/>
      <c r="D92" s="60"/>
    </row>
    <row r="93" spans="1:4" x14ac:dyDescent="0.2">
      <c r="A93" s="44"/>
      <c r="B93" s="42"/>
      <c r="C93" s="42"/>
      <c r="D93" s="60"/>
    </row>
    <row r="94" spans="1:4" x14ac:dyDescent="0.2">
      <c r="A94" s="44"/>
      <c r="B94" s="42"/>
      <c r="C94" s="42"/>
      <c r="D94" s="60"/>
    </row>
    <row r="95" spans="1:4" x14ac:dyDescent="0.2">
      <c r="A95" s="44"/>
      <c r="B95" s="42"/>
      <c r="C95" s="42"/>
      <c r="D95" s="60"/>
    </row>
    <row r="96" spans="1:4" ht="13.5" thickBot="1" x14ac:dyDescent="0.25">
      <c r="A96" s="44"/>
      <c r="B96" s="42"/>
      <c r="C96" s="42"/>
      <c r="D96" s="60"/>
    </row>
    <row r="97" spans="1:4" ht="13.5" thickBot="1" x14ac:dyDescent="0.25">
      <c r="A97" s="55" t="s">
        <v>217</v>
      </c>
      <c r="B97" s="56" t="s">
        <v>121</v>
      </c>
      <c r="C97" s="56" t="s">
        <v>120</v>
      </c>
      <c r="D97" s="56" t="s">
        <v>25</v>
      </c>
    </row>
    <row r="98" spans="1:4" x14ac:dyDescent="0.2">
      <c r="A98" s="45"/>
      <c r="B98" s="63" t="s">
        <v>215</v>
      </c>
      <c r="C98" s="46">
        <v>400475</v>
      </c>
      <c r="D98" s="61" t="s">
        <v>195</v>
      </c>
    </row>
    <row r="99" spans="1:4" x14ac:dyDescent="0.2">
      <c r="A99" s="45"/>
      <c r="B99" s="46"/>
      <c r="C99" s="46"/>
      <c r="D99" s="61"/>
    </row>
    <row r="100" spans="1:4" x14ac:dyDescent="0.2">
      <c r="A100" s="43"/>
      <c r="B100" s="46"/>
      <c r="C100" s="46"/>
      <c r="D100" s="62"/>
    </row>
    <row r="101" spans="1:4" x14ac:dyDescent="0.2">
      <c r="A101" s="43"/>
      <c r="B101" s="63"/>
      <c r="C101" s="42"/>
      <c r="D101" s="62"/>
    </row>
    <row r="102" spans="1:4" x14ac:dyDescent="0.2">
      <c r="A102" s="44"/>
      <c r="B102" s="63"/>
      <c r="C102" s="42"/>
      <c r="D102" s="62"/>
    </row>
    <row r="103" spans="1:4" x14ac:dyDescent="0.2">
      <c r="A103" s="44"/>
      <c r="B103" s="42"/>
      <c r="C103" s="42"/>
      <c r="D103" s="60"/>
    </row>
    <row r="104" spans="1:4" x14ac:dyDescent="0.2">
      <c r="A104" s="44"/>
      <c r="B104" s="42"/>
      <c r="C104" s="42"/>
      <c r="D104" s="60"/>
    </row>
    <row r="105" spans="1:4" x14ac:dyDescent="0.2">
      <c r="A105" s="44"/>
      <c r="B105" s="42"/>
      <c r="C105" s="42"/>
      <c r="D105" s="60"/>
    </row>
    <row r="106" spans="1:4" x14ac:dyDescent="0.2">
      <c r="A106" s="44"/>
      <c r="B106" s="42"/>
      <c r="C106" s="42"/>
      <c r="D106" s="60"/>
    </row>
    <row r="107" spans="1:4" x14ac:dyDescent="0.2">
      <c r="A107" s="44"/>
      <c r="B107" s="42"/>
      <c r="C107" s="42"/>
      <c r="D107" s="60"/>
    </row>
    <row r="108" spans="1:4" x14ac:dyDescent="0.2">
      <c r="A108" s="44"/>
      <c r="B108" s="42"/>
      <c r="C108" s="42"/>
      <c r="D108" s="60"/>
    </row>
    <row r="109" spans="1:4" x14ac:dyDescent="0.2">
      <c r="A109" s="44"/>
      <c r="B109" s="42"/>
      <c r="C109" s="42"/>
      <c r="D109" s="60"/>
    </row>
    <row r="110" spans="1:4" x14ac:dyDescent="0.2">
      <c r="A110" s="44"/>
      <c r="B110" s="42"/>
      <c r="C110" s="42"/>
      <c r="D110" s="60"/>
    </row>
    <row r="111" spans="1:4" x14ac:dyDescent="0.2">
      <c r="A111" s="44"/>
      <c r="B111" s="42"/>
      <c r="C111" s="42"/>
      <c r="D111" s="60"/>
    </row>
    <row r="112" spans="1:4" x14ac:dyDescent="0.2">
      <c r="A112" s="44"/>
      <c r="B112" s="42"/>
      <c r="C112" s="42"/>
      <c r="D112" s="60"/>
    </row>
    <row r="113" spans="1:4" x14ac:dyDescent="0.2">
      <c r="A113" s="44"/>
      <c r="B113" s="42"/>
      <c r="C113" s="42"/>
      <c r="D113" s="60"/>
    </row>
    <row r="114" spans="1:4" x14ac:dyDescent="0.2">
      <c r="A114" s="44"/>
      <c r="B114" s="42"/>
      <c r="C114" s="42"/>
      <c r="D114" s="60"/>
    </row>
  </sheetData>
  <pageMargins left="0.70866141732283472" right="0.70866141732283472" top="0.74803149606299213" bottom="0.74803149606299213" header="0.31496062992125984" footer="0.31496062992125984"/>
  <pageSetup paperSize="9" scale="91" fitToHeight="6" orientation="landscape" horizontalDpi="1200" verticalDpi="1200" r:id="rId1"/>
  <headerFooter>
    <oddHeader>&amp;LHoppenbrouwers
RLD Automation&amp;C&amp;A&amp;RBrabant Water
Water productie bedrijf Eindhoven</oddHeader>
    <oddFooter>&amp;L&amp;F&amp;R&amp;D   Pagina &amp;P van &amp;N</oddFooter>
  </headerFooter>
  <rowBreaks count="2" manualBreakCount="2">
    <brk id="39" max="3" man="1"/>
    <brk id="7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PLC 13 - Velddoornweg</vt:lpstr>
      <vt:lpstr>PLC 29 - Index</vt:lpstr>
      <vt:lpstr>PLC 29 - Communicatie</vt:lpstr>
      <vt:lpstr>'PLC 13 - Velddoornweg'!Print_Area</vt:lpstr>
      <vt:lpstr>'PLC 29 - Communicatie'!Print_Area</vt:lpstr>
      <vt:lpstr>'PLC 29 - Index'!Print_Area</vt:lpstr>
    </vt:vector>
  </TitlesOfParts>
  <Company>HVL B.V.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g.c.a.van.der.velden</dc:creator>
  <cp:lastModifiedBy>Marcel Jordaan</cp:lastModifiedBy>
  <cp:lastPrinted>2015-07-01T22:22:07Z</cp:lastPrinted>
  <dcterms:created xsi:type="dcterms:W3CDTF">2007-01-26T15:23:53Z</dcterms:created>
  <dcterms:modified xsi:type="dcterms:W3CDTF">2015-09-05T09:38:01Z</dcterms:modified>
</cp:coreProperties>
</file>